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" yWindow="300" windowWidth="12645" windowHeight="11775"/>
  </bookViews>
  <sheets>
    <sheet name="нарко дисп." sheetId="1" r:id="rId1"/>
  </sheets>
  <definedNames>
    <definedName name="_xlnm.Print_Titles" localSheetId="0">'нарко дисп.'!$A:$B</definedName>
    <definedName name="_xlnm.Print_Area" localSheetId="0">'нарко дисп.'!$A$1:$CC$26</definedName>
  </definedNames>
  <calcPr calcId="124519"/>
</workbook>
</file>

<file path=xl/calcChain.xml><?xml version="1.0" encoding="utf-8"?>
<calcChain xmlns="http://schemas.openxmlformats.org/spreadsheetml/2006/main">
  <c r="CB5" i="1"/>
  <c r="CB6"/>
  <c r="CB7"/>
  <c r="CB8"/>
  <c r="CB9"/>
  <c r="CB10"/>
  <c r="CB11"/>
  <c r="CB12"/>
  <c r="CB13"/>
  <c r="CB14"/>
  <c r="CB15"/>
  <c r="CB16"/>
  <c r="CB17"/>
  <c r="CB18"/>
  <c r="CB19"/>
  <c r="CB20"/>
  <c r="CA6"/>
  <c r="CA7"/>
  <c r="CA8"/>
  <c r="CA9"/>
  <c r="CA10"/>
  <c r="CA11"/>
  <c r="CA12"/>
  <c r="CA13"/>
  <c r="CA14"/>
  <c r="CA15"/>
  <c r="CA16"/>
  <c r="CA17"/>
  <c r="CA18"/>
  <c r="CA19"/>
  <c r="CA20"/>
  <c r="CA5"/>
  <c r="G13"/>
  <c r="G17"/>
  <c r="G8"/>
  <c r="BP20"/>
  <c r="AX8"/>
  <c r="AX9"/>
  <c r="AX11"/>
  <c r="AX12"/>
  <c r="AX14"/>
  <c r="AX16"/>
  <c r="AX19"/>
  <c r="AX20"/>
  <c r="BL18"/>
  <c r="BL13"/>
  <c r="BL9"/>
  <c r="BL8"/>
  <c r="BH20"/>
  <c r="BH19"/>
  <c r="BH18"/>
  <c r="BH17"/>
  <c r="BH16"/>
  <c r="BH15"/>
  <c r="BH14"/>
  <c r="BH13"/>
  <c r="BH12"/>
  <c r="BH11"/>
  <c r="BH8"/>
  <c r="BH7"/>
  <c r="BH6"/>
  <c r="BH5"/>
  <c r="AO6"/>
  <c r="AO8"/>
  <c r="AO9"/>
  <c r="AO10"/>
  <c r="AO11"/>
  <c r="AO12"/>
  <c r="AO13"/>
  <c r="AO14"/>
  <c r="AO16"/>
  <c r="AO18"/>
  <c r="AO20"/>
  <c r="E6"/>
  <c r="G6" s="1"/>
  <c r="E7"/>
  <c r="E8"/>
  <c r="E9"/>
  <c r="E10"/>
  <c r="G10" s="1"/>
  <c r="E11"/>
  <c r="E12"/>
  <c r="G12" s="1"/>
  <c r="E13"/>
  <c r="E14"/>
  <c r="G14" s="1"/>
  <c r="E15"/>
  <c r="G15" s="1"/>
  <c r="E16"/>
  <c r="G16" s="1"/>
  <c r="E17"/>
  <c r="E18"/>
  <c r="E19"/>
  <c r="G19" s="1"/>
  <c r="E20"/>
  <c r="G20" s="1"/>
  <c r="AI20" l="1"/>
  <c r="AI6"/>
  <c r="AI7"/>
  <c r="AI8"/>
  <c r="AI9"/>
  <c r="AI10"/>
  <c r="AI11"/>
  <c r="AI12"/>
  <c r="AI13"/>
  <c r="AI14"/>
  <c r="AI15"/>
  <c r="AI16"/>
  <c r="AI17"/>
  <c r="AI18"/>
  <c r="AI19"/>
  <c r="AI5"/>
  <c r="AC6"/>
  <c r="AC7"/>
  <c r="AC8"/>
  <c r="AC9"/>
  <c r="AC10"/>
  <c r="AC11"/>
  <c r="AC12"/>
  <c r="AC13"/>
  <c r="AC14"/>
  <c r="AC15"/>
  <c r="AC16"/>
  <c r="AC17"/>
  <c r="AC18"/>
  <c r="AC19"/>
  <c r="AC20"/>
  <c r="AC5"/>
  <c r="H8" l="1"/>
  <c r="H9"/>
  <c r="H10"/>
  <c r="H11"/>
  <c r="H12"/>
  <c r="H13"/>
  <c r="H14"/>
  <c r="H15"/>
  <c r="H16"/>
  <c r="H17"/>
  <c r="H18"/>
  <c r="H19"/>
  <c r="H20"/>
  <c r="H6"/>
  <c r="H7"/>
  <c r="BA11" l="1"/>
  <c r="BA12"/>
  <c r="BA13"/>
  <c r="BA14"/>
  <c r="BA15"/>
  <c r="BA16"/>
  <c r="BA17"/>
  <c r="BA18"/>
  <c r="BC18" s="1"/>
  <c r="BD18" s="1"/>
  <c r="BA19"/>
  <c r="BA20"/>
  <c r="BA10"/>
  <c r="BA6"/>
  <c r="BA7"/>
  <c r="BA8"/>
  <c r="BA9"/>
  <c r="BA5"/>
  <c r="AU6"/>
  <c r="AW6" s="1"/>
  <c r="AX6" s="1"/>
  <c r="AU7"/>
  <c r="AW7" s="1"/>
  <c r="AX7" s="1"/>
  <c r="AU8"/>
  <c r="AU9"/>
  <c r="AU10"/>
  <c r="AW10" s="1"/>
  <c r="AX10" s="1"/>
  <c r="AU11"/>
  <c r="AU12"/>
  <c r="AU13"/>
  <c r="AW13" s="1"/>
  <c r="AX13" s="1"/>
  <c r="AU14"/>
  <c r="AU15"/>
  <c r="AW15" s="1"/>
  <c r="AX15" s="1"/>
  <c r="AU16"/>
  <c r="AU17"/>
  <c r="AW17" s="1"/>
  <c r="AX17" s="1"/>
  <c r="AU18"/>
  <c r="AW18" s="1"/>
  <c r="AX18" s="1"/>
  <c r="AU19"/>
  <c r="AU20"/>
  <c r="AU5"/>
  <c r="AW5" s="1"/>
  <c r="AX5" s="1"/>
  <c r="E5" l="1"/>
  <c r="G5" s="1"/>
  <c r="H5" s="1"/>
  <c r="BW6" l="1"/>
  <c r="BW7"/>
  <c r="BW8"/>
  <c r="BW9"/>
  <c r="BW10"/>
  <c r="BW11"/>
  <c r="BW12"/>
  <c r="BW13"/>
  <c r="BW14"/>
  <c r="BW15"/>
  <c r="BW16"/>
  <c r="BW17"/>
  <c r="BW18"/>
  <c r="BW19"/>
  <c r="BW20"/>
  <c r="BW5"/>
  <c r="Q6" l="1"/>
  <c r="Q7"/>
  <c r="Q8"/>
  <c r="Q9"/>
  <c r="Q10"/>
  <c r="Q11"/>
  <c r="Q12"/>
  <c r="Q13"/>
  <c r="Q14"/>
  <c r="Q15"/>
  <c r="Q16"/>
  <c r="Q17"/>
  <c r="Q18"/>
  <c r="Q19"/>
  <c r="Q20"/>
  <c r="Q5"/>
  <c r="BZ20" l="1"/>
  <c r="BZ19"/>
  <c r="BZ18"/>
  <c r="BZ17"/>
  <c r="BZ16"/>
  <c r="BZ15"/>
  <c r="BZ14"/>
  <c r="BZ13"/>
  <c r="BZ12"/>
  <c r="BZ11"/>
  <c r="BZ10"/>
  <c r="BZ9"/>
  <c r="BZ8"/>
  <c r="BZ7"/>
  <c r="BZ6"/>
  <c r="BZ5"/>
  <c r="BT20"/>
  <c r="BT19"/>
  <c r="BT18"/>
  <c r="BT17"/>
  <c r="BT16"/>
  <c r="BT15"/>
  <c r="BT14"/>
  <c r="BT13"/>
  <c r="BT12"/>
  <c r="BT11"/>
  <c r="BT10"/>
  <c r="BT9"/>
  <c r="BT8"/>
  <c r="BT7"/>
  <c r="BT6"/>
  <c r="BT5"/>
  <c r="BP19"/>
  <c r="BP18"/>
  <c r="BP17"/>
  <c r="BP16"/>
  <c r="BP15"/>
  <c r="BP14"/>
  <c r="BP13"/>
  <c r="BP12"/>
  <c r="BP11"/>
  <c r="BP10"/>
  <c r="BP9"/>
  <c r="BP8"/>
  <c r="BP7"/>
  <c r="BP6"/>
  <c r="BP5"/>
  <c r="BL20"/>
  <c r="BL19"/>
  <c r="BL17"/>
  <c r="BL16"/>
  <c r="BL15"/>
  <c r="BL14"/>
  <c r="BL12"/>
  <c r="BL11"/>
  <c r="BL10"/>
  <c r="BL7"/>
  <c r="BL6"/>
  <c r="BL5"/>
  <c r="BH10"/>
  <c r="BH9"/>
  <c r="BD20"/>
  <c r="BD19"/>
  <c r="BD17"/>
  <c r="BD16"/>
  <c r="BD15"/>
  <c r="BD14"/>
  <c r="BD13"/>
  <c r="BD12"/>
  <c r="BD11"/>
  <c r="BD10"/>
  <c r="BD9"/>
  <c r="BD8"/>
  <c r="BD7"/>
  <c r="BD6"/>
  <c r="BD5"/>
  <c r="AR20"/>
  <c r="AR19"/>
  <c r="AR18"/>
  <c r="AR17"/>
  <c r="AR16"/>
  <c r="AR15"/>
  <c r="AR14"/>
  <c r="AR13"/>
  <c r="AR12"/>
  <c r="AR11"/>
  <c r="AR10"/>
  <c r="AR9"/>
  <c r="AR8"/>
  <c r="AR7"/>
  <c r="AR6"/>
  <c r="AR5"/>
  <c r="AL6"/>
  <c r="AL7"/>
  <c r="AL8"/>
  <c r="AL9"/>
  <c r="AL10"/>
  <c r="AL11"/>
  <c r="AL12"/>
  <c r="AL13"/>
  <c r="AL14"/>
  <c r="AL15"/>
  <c r="AL16"/>
  <c r="AL17"/>
  <c r="AL18"/>
  <c r="AL19"/>
  <c r="AL20"/>
  <c r="AL5"/>
  <c r="AF6"/>
  <c r="AF7"/>
  <c r="AF8"/>
  <c r="AF9"/>
  <c r="AF10"/>
  <c r="AF11"/>
  <c r="AF12"/>
  <c r="AF13"/>
  <c r="AF14"/>
  <c r="AF15"/>
  <c r="AF16"/>
  <c r="AF17"/>
  <c r="AF18"/>
  <c r="AF19"/>
  <c r="AF20"/>
  <c r="AF5"/>
  <c r="Z6"/>
  <c r="Z7"/>
  <c r="Z8"/>
  <c r="Z9"/>
  <c r="Z10"/>
  <c r="Z11"/>
  <c r="Z12"/>
  <c r="Z13"/>
  <c r="Z14"/>
  <c r="Z15"/>
  <c r="Z16"/>
  <c r="Z17"/>
  <c r="Z18"/>
  <c r="Z19"/>
  <c r="Z20"/>
  <c r="Z5"/>
  <c r="T6"/>
  <c r="T7"/>
  <c r="T8"/>
  <c r="T9"/>
  <c r="T10"/>
  <c r="T11"/>
  <c r="T12"/>
  <c r="T13"/>
  <c r="T14"/>
  <c r="T15"/>
  <c r="T16"/>
  <c r="T17"/>
  <c r="T18"/>
  <c r="T19"/>
  <c r="T20"/>
  <c r="T5"/>
  <c r="N6"/>
  <c r="N7"/>
  <c r="N8"/>
  <c r="N9"/>
  <c r="N10"/>
  <c r="N11"/>
  <c r="N12"/>
  <c r="N13"/>
  <c r="N14"/>
  <c r="N15"/>
  <c r="N16"/>
  <c r="N17"/>
  <c r="N18"/>
  <c r="N19"/>
  <c r="N20"/>
  <c r="N5"/>
  <c r="CC9" l="1"/>
  <c r="CC14"/>
  <c r="CC18"/>
  <c r="CC13"/>
  <c r="CC6"/>
  <c r="CC15"/>
  <c r="CC5"/>
  <c r="CC17"/>
  <c r="CC10"/>
  <c r="CC7"/>
  <c r="CC11"/>
  <c r="CC19"/>
  <c r="CC8"/>
  <c r="CC12"/>
  <c r="CC16"/>
  <c r="CC20"/>
</calcChain>
</file>

<file path=xl/sharedStrings.xml><?xml version="1.0" encoding="utf-8"?>
<sst xmlns="http://schemas.openxmlformats.org/spreadsheetml/2006/main" count="189" uniqueCount="100">
  <si>
    <t>Регион/ индикатор/  плановые баллы/  коэффициенты</t>
  </si>
  <si>
    <t xml:space="preserve">Доля медицинских работников (МР), имеющих  квалификационную категорию </t>
  </si>
  <si>
    <t>Показатель необоснованной госпитализации</t>
  </si>
  <si>
    <t xml:space="preserve">Показатель необоснованного отклонения лечебно-диагностических мероприятий от клинических протоколов </t>
  </si>
  <si>
    <t>Доля финансовых средств, снятых за некачественное оказание медицинской помощи</t>
  </si>
  <si>
    <t xml:space="preserve">Летальность в стационаре </t>
  </si>
  <si>
    <t>Летальность при плановой госпитализации</t>
  </si>
  <si>
    <t>Структура исходов лечения выписанных больных в СЗТ</t>
  </si>
  <si>
    <t>Отсутствие обоснованных жалоб</t>
  </si>
  <si>
    <t>Доля принятых мер по результатам обращений в службу поддержки пациента и внутреннего контроля</t>
  </si>
  <si>
    <t>Наличие аккредитации медицинской организации</t>
  </si>
  <si>
    <t>Наличие административных взысканий по результатам внешней экспертизы</t>
  </si>
  <si>
    <t>Показатель ВБИ</t>
  </si>
  <si>
    <t>ИТОГО</t>
  </si>
  <si>
    <t>Числ.</t>
  </si>
  <si>
    <t>Знам.</t>
  </si>
  <si>
    <t>числ*100/знам</t>
  </si>
  <si>
    <t>ПБ</t>
  </si>
  <si>
    <t>ФБ</t>
  </si>
  <si>
    <t>КС</t>
  </si>
  <si>
    <t>ФП</t>
  </si>
  <si>
    <t>КР</t>
  </si>
  <si>
    <t>Регион</t>
  </si>
  <si>
    <t>Наименование МО</t>
  </si>
  <si>
    <t>Число МР, имеющих квалификационную категорию * 100</t>
  </si>
  <si>
    <t xml:space="preserve">число всех МР </t>
  </si>
  <si>
    <t>70% и выше -30</t>
  </si>
  <si>
    <t>0%-30; до 5%-20; 2-10%-10; выше 10%-0</t>
  </si>
  <si>
    <t>Число случаев необосн. госп. * 100</t>
  </si>
  <si>
    <t>число случаев госпитализации</t>
  </si>
  <si>
    <t>Число случаев необосн. откл. леч-диагн. мероприятий от клин-х протоколов * 100</t>
  </si>
  <si>
    <t>общее число выбывших из стац</t>
  </si>
  <si>
    <t>Сумма снятия по данным экспертизы КОМУ, ККМФД *100</t>
  </si>
  <si>
    <t xml:space="preserve">сумма предъявленная к оплате </t>
  </si>
  <si>
    <t>Количество умерших * 100</t>
  </si>
  <si>
    <t xml:space="preserve">количество выбывших больных </t>
  </si>
  <si>
    <t>до 2%-20</t>
  </si>
  <si>
    <t>Число умерших больных, поступивших в плановом порядке * 100</t>
  </si>
  <si>
    <t>общее число плановых больных</t>
  </si>
  <si>
    <t>до 1%-40</t>
  </si>
  <si>
    <t>Число выбывших с исходами лечения выздоровление и улучшение*100</t>
  </si>
  <si>
    <t>число всего выбывших</t>
  </si>
  <si>
    <t>90% и более-30</t>
  </si>
  <si>
    <t>0-30; до 3-20, 3-5 -10; от 5 - 0</t>
  </si>
  <si>
    <t>Межд.-40; высшая-30; 1-20; 2-10; без катег.-20</t>
  </si>
  <si>
    <t>Отсутс.-20</t>
  </si>
  <si>
    <t>Число случаев ВБИ*100</t>
  </si>
  <si>
    <t>число выбывших пациентов</t>
  </si>
  <si>
    <t>до 3%-20; выше 3%-0</t>
  </si>
  <si>
    <t xml:space="preserve">Акмолинская </t>
  </si>
  <si>
    <t xml:space="preserve">Актюбинская </t>
  </si>
  <si>
    <t xml:space="preserve">Алматинская </t>
  </si>
  <si>
    <t xml:space="preserve">Атырауская </t>
  </si>
  <si>
    <t>ВКО</t>
  </si>
  <si>
    <t xml:space="preserve">Жамбылская </t>
  </si>
  <si>
    <t>ЗКО</t>
  </si>
  <si>
    <t xml:space="preserve">Карагандинская </t>
  </si>
  <si>
    <t xml:space="preserve">Костанайская </t>
  </si>
  <si>
    <t xml:space="preserve">Кызылординская </t>
  </si>
  <si>
    <t xml:space="preserve">Мангистауская </t>
  </si>
  <si>
    <t xml:space="preserve">Павлодарская </t>
  </si>
  <si>
    <t>СКО</t>
  </si>
  <si>
    <t>ЮКО</t>
  </si>
  <si>
    <t>г.Алматы</t>
  </si>
  <si>
    <t>г.Астана</t>
  </si>
  <si>
    <t>Примечание:</t>
  </si>
  <si>
    <t>ЦП - целевой показатель</t>
  </si>
  <si>
    <t>ФП - фактический показатель</t>
  </si>
  <si>
    <t>ПБ - пороговый балл</t>
  </si>
  <si>
    <t>ФБ - фактический балл</t>
  </si>
  <si>
    <t>КС - коэффициент соответствия</t>
  </si>
  <si>
    <t>КР - коэффициент результативности</t>
  </si>
  <si>
    <t>Индикаторы оценки качества оказываемой медицинской помощи для наркологических диспансеров</t>
  </si>
  <si>
    <t>число больных состоящих на учете с алкогольной зависимостью</t>
  </si>
  <si>
    <t>число больных состоящих на учете с зависимостью от наркотических средств и психотропных веществ</t>
  </si>
  <si>
    <t>10% и более-30</t>
  </si>
  <si>
    <t>Число больных снятых с диспансерного и профилактического наблюдения с алкогольной зависимостью в связи с выздоровлением или длительной ремиссией * 100</t>
  </si>
  <si>
    <t>Число больных снятых с дисп. и проф. наблюдения с псих-и и поведенческими расстройствами, вызванными употреблением наркотических средств и психотропных веществ  в связи с выздоровлением или длительной ремиссией * 100</t>
  </si>
  <si>
    <t>8% и более-30</t>
  </si>
  <si>
    <t>Коммунальное государственное казенное предприятие "Областной наркологический диспансер" управления здравоохранения Восточно-Казахстанской области</t>
  </si>
  <si>
    <t>НЕТ</t>
  </si>
  <si>
    <t>ЕСТЬ</t>
  </si>
  <si>
    <t xml:space="preserve">Удельный вес снятых с диспансерного и профилактического наблюдения пациентов с алкогольной зависимостью в связи с выздоровлением или длительной ремиссией </t>
  </si>
  <si>
    <t xml:space="preserve">Удельный вес снятых с диспансерного и профилактического наблюдения пациентов с психическими и поведенческими расстройствами, вызванными употреблением наркотических средств и психотропных веществ в связи с выздоровлением или длительной ремиссией </t>
  </si>
  <si>
    <t>50% и более -10</t>
  </si>
  <si>
    <t>ГКП на ПХВ "Областной наркологический реабилитационный центр" при управлении здравоохранения Акмолинской области</t>
  </si>
  <si>
    <t>ГКП на ПХВ "Областной наркологический диспансер" государственного учреждения "Управление здравоохранения Алматинской области"</t>
  </si>
  <si>
    <t>ГКП на ПХВ  "Жамбылский областной наркологический диспансер"</t>
  </si>
  <si>
    <t>ГКП на ПХВ "Костанайский областной наркологический диспансер" Управления здравоохранения акимата Костанайской области</t>
  </si>
  <si>
    <t>ГКП на ПХВ "Областной наркологический диспансер" Мангистауской области</t>
  </si>
  <si>
    <t>ГКП на ПХВ "Городской наркологический центр медико-социальной коррекции" Управления здравоохранения города Алматы</t>
  </si>
  <si>
    <t>ГКП на ПХВ "Центр медико-социальной реабилитации" акимата города Астаны</t>
  </si>
  <si>
    <t>ГККП "Областной наркологический диспансер" управления здравоохранения акимата Западно-Казахстанской области</t>
  </si>
  <si>
    <t>ГККП "Кызылординский областной наркологический центр" управления здравоохранения Кызылординской области</t>
  </si>
  <si>
    <t>ГККП "Областной наркологический диспансер" управления здравоохранения Южно-Казахстанской области</t>
  </si>
  <si>
    <t>ГКП на ПХВ "Актюбинский областной наркологический диспансер" на праве хозяйственного ведения Государственного учреждения Управления здравоохранения Актюбинской области</t>
  </si>
  <si>
    <t>ГКП на ПХВ "Атырауский областной наркологический диспансер" Управления здравоохранения Атырауской области"</t>
  </si>
  <si>
    <t>ГКП на ПХВ "Павлодарский областной наркологический диспансер" управления здравоохранения Павлодарской области, акимата Павлодарской области</t>
  </si>
  <si>
    <t>ГКП на ПХВ "Областной наркологический центр" акимата Северо-Казахстанской области Управления здравоохранения Северо-Казахстанской области</t>
  </si>
  <si>
    <t>ГКП на ПХВ "Областной наркологический диспансер" управления здравоохранения Карагандинской области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</si>
</sst>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2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6" fontId="5" fillId="0" borderId="0" xfId="0" applyNumberFormat="1" applyFont="1" applyFill="1" applyBorder="1"/>
    <xf numFmtId="1" fontId="3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2" fontId="5" fillId="0" borderId="7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/>
    <xf numFmtId="0" fontId="5" fillId="0" borderId="0" xfId="0" applyNumberFormat="1" applyFont="1" applyFill="1" applyBorder="1"/>
    <xf numFmtId="0" fontId="3" fillId="0" borderId="0" xfId="0" applyFont="1" applyFill="1" applyBorder="1"/>
    <xf numFmtId="0" fontId="5" fillId="0" borderId="0" xfId="0" applyNumberFormat="1" applyFont="1" applyFill="1"/>
    <xf numFmtId="0" fontId="3" fillId="0" borderId="0" xfId="0" applyFont="1" applyFill="1"/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C214"/>
  <sheetViews>
    <sheetView tabSelected="1" view="pageBreakPreview" zoomScale="80" zoomScaleSheetLayoutView="80" workbookViewId="0">
      <pane xSplit="2" ySplit="4" topLeftCell="BQ15" activePane="bottomRight" state="frozen"/>
      <selection pane="topRight" activeCell="C1" sqref="C1"/>
      <selection pane="bottomLeft" activeCell="A5" sqref="A5"/>
      <selection pane="bottomRight" activeCell="CC5" sqref="CC5:CC20"/>
    </sheetView>
  </sheetViews>
  <sheetFormatPr defaultRowHeight="15"/>
  <cols>
    <col min="1" max="1" width="17.42578125" style="18" customWidth="1"/>
    <col min="2" max="2" width="38" style="18" customWidth="1"/>
    <col min="3" max="4" width="9.140625" style="18" customWidth="1"/>
    <col min="5" max="5" width="10.85546875" style="18" customWidth="1"/>
    <col min="6" max="7" width="7.5703125" style="18" customWidth="1"/>
    <col min="8" max="8" width="7.42578125" style="18" customWidth="1"/>
    <col min="9" max="9" width="8.7109375" style="18" customWidth="1"/>
    <col min="10" max="10" width="9" style="18" customWidth="1"/>
    <col min="11" max="11" width="7.7109375" style="18" customWidth="1"/>
    <col min="12" max="12" width="7.28515625" style="18" customWidth="1"/>
    <col min="13" max="13" width="6" style="18" customWidth="1"/>
    <col min="14" max="14" width="6.140625" style="18" customWidth="1"/>
    <col min="15" max="15" width="10" style="18" customWidth="1"/>
    <col min="16" max="16" width="7.5703125" style="18" customWidth="1"/>
    <col min="17" max="17" width="8" style="18" customWidth="1"/>
    <col min="18" max="18" width="7.85546875" style="18" customWidth="1"/>
    <col min="19" max="19" width="7.42578125" style="18" customWidth="1"/>
    <col min="20" max="20" width="7.5703125" style="18" customWidth="1"/>
    <col min="21" max="21" width="9.42578125" style="18" customWidth="1"/>
    <col min="22" max="22" width="23.5703125" style="18" customWidth="1"/>
    <col min="23" max="23" width="6.5703125" style="18" customWidth="1"/>
    <col min="24" max="24" width="8" style="18" customWidth="1"/>
    <col min="25" max="25" width="7" style="18" customWidth="1"/>
    <col min="26" max="26" width="7.28515625" style="18" customWidth="1"/>
    <col min="27" max="27" width="7.7109375" style="18" customWidth="1"/>
    <col min="28" max="29" width="10" style="18" customWidth="1"/>
    <col min="30" max="30" width="7.7109375" style="18" bestFit="1" customWidth="1"/>
    <col min="31" max="31" width="6" style="18" customWidth="1"/>
    <col min="32" max="32" width="5.28515625" style="18" customWidth="1"/>
    <col min="33" max="33" width="8.5703125" style="18" customWidth="1"/>
    <col min="34" max="34" width="7.5703125" style="18" customWidth="1"/>
    <col min="35" max="35" width="8.7109375" style="18" customWidth="1"/>
    <col min="36" max="36" width="7.7109375" style="18" bestFit="1" customWidth="1"/>
    <col min="37" max="38" width="7.42578125" style="18" customWidth="1"/>
    <col min="39" max="39" width="7.7109375" style="18" customWidth="1"/>
    <col min="40" max="40" width="7.5703125" style="18" customWidth="1"/>
    <col min="41" max="41" width="8.85546875" style="18" customWidth="1"/>
    <col min="42" max="42" width="7.5703125" style="18" customWidth="1"/>
    <col min="43" max="44" width="6.42578125" style="18" customWidth="1"/>
    <col min="45" max="45" width="11.28515625" style="18" customWidth="1"/>
    <col min="46" max="46" width="9" style="18" customWidth="1"/>
    <col min="47" max="47" width="10.42578125" style="18" customWidth="1"/>
    <col min="48" max="50" width="6.42578125" style="18" customWidth="1"/>
    <col min="51" max="51" width="14.85546875" style="18" customWidth="1"/>
    <col min="52" max="52" width="9.28515625" style="18" customWidth="1"/>
    <col min="53" max="53" width="9.5703125" style="18" customWidth="1"/>
    <col min="54" max="54" width="7.5703125" style="18" customWidth="1"/>
    <col min="55" max="57" width="6.42578125" style="18" customWidth="1"/>
    <col min="58" max="58" width="7.42578125" style="18" customWidth="1"/>
    <col min="59" max="60" width="6.42578125" style="18" customWidth="1"/>
    <col min="61" max="61" width="12.140625" style="47" customWidth="1"/>
    <col min="62" max="64" width="6.42578125" style="18" customWidth="1"/>
    <col min="65" max="65" width="10.85546875" style="18" customWidth="1"/>
    <col min="66" max="66" width="8.42578125" style="18" customWidth="1"/>
    <col min="67" max="69" width="6.42578125" style="18" customWidth="1"/>
    <col min="70" max="70" width="8.42578125" style="18" customWidth="1"/>
    <col min="71" max="72" width="6.42578125" style="18" customWidth="1"/>
    <col min="73" max="74" width="6.42578125" style="48" customWidth="1"/>
    <col min="75" max="75" width="9" style="18" customWidth="1"/>
    <col min="76" max="76" width="11.7109375" style="18" customWidth="1"/>
    <col min="77" max="78" width="6.42578125" style="18" customWidth="1"/>
    <col min="79" max="79" width="13.7109375" style="18" customWidth="1"/>
    <col min="80" max="81" width="13.7109375" style="19" customWidth="1"/>
    <col min="82" max="129" width="9.140625" style="19"/>
    <col min="130" max="16384" width="9.140625" style="18"/>
  </cols>
  <sheetData>
    <row r="1" spans="1:133" ht="63.75" customHeight="1" thickBot="1">
      <c r="B1" s="24"/>
      <c r="C1" s="25" t="s">
        <v>72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 t="s">
        <v>72</v>
      </c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 t="s">
        <v>72</v>
      </c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</row>
    <row r="2" spans="1:133" s="29" customFormat="1" ht="91.5" customHeight="1">
      <c r="A2" s="3" t="s">
        <v>0</v>
      </c>
      <c r="B2" s="5"/>
      <c r="C2" s="27" t="s">
        <v>1</v>
      </c>
      <c r="D2" s="27"/>
      <c r="E2" s="27"/>
      <c r="F2" s="27"/>
      <c r="G2" s="27"/>
      <c r="H2" s="27"/>
      <c r="I2" s="3" t="s">
        <v>2</v>
      </c>
      <c r="J2" s="4"/>
      <c r="K2" s="4"/>
      <c r="L2" s="4"/>
      <c r="M2" s="4"/>
      <c r="N2" s="5"/>
      <c r="O2" s="3" t="s">
        <v>3</v>
      </c>
      <c r="P2" s="4"/>
      <c r="Q2" s="4"/>
      <c r="R2" s="4"/>
      <c r="S2" s="4"/>
      <c r="T2" s="5"/>
      <c r="U2" s="3" t="s">
        <v>4</v>
      </c>
      <c r="V2" s="4"/>
      <c r="W2" s="4"/>
      <c r="X2" s="4"/>
      <c r="Y2" s="4"/>
      <c r="Z2" s="5"/>
      <c r="AA2" s="3" t="s">
        <v>5</v>
      </c>
      <c r="AB2" s="4"/>
      <c r="AC2" s="4"/>
      <c r="AD2" s="4"/>
      <c r="AE2" s="4"/>
      <c r="AF2" s="5"/>
      <c r="AG2" s="3" t="s">
        <v>6</v>
      </c>
      <c r="AH2" s="4"/>
      <c r="AI2" s="4"/>
      <c r="AJ2" s="4"/>
      <c r="AK2" s="4"/>
      <c r="AL2" s="5"/>
      <c r="AM2" s="3" t="s">
        <v>7</v>
      </c>
      <c r="AN2" s="4"/>
      <c r="AO2" s="4"/>
      <c r="AP2" s="4"/>
      <c r="AQ2" s="4"/>
      <c r="AR2" s="5"/>
      <c r="AS2" s="3" t="s">
        <v>82</v>
      </c>
      <c r="AT2" s="4"/>
      <c r="AU2" s="4"/>
      <c r="AV2" s="4"/>
      <c r="AW2" s="4"/>
      <c r="AX2" s="5"/>
      <c r="AY2" s="3" t="s">
        <v>83</v>
      </c>
      <c r="AZ2" s="4"/>
      <c r="BA2" s="4"/>
      <c r="BB2" s="4"/>
      <c r="BC2" s="4"/>
      <c r="BD2" s="5"/>
      <c r="BE2" s="3" t="s">
        <v>8</v>
      </c>
      <c r="BF2" s="4"/>
      <c r="BG2" s="4"/>
      <c r="BH2" s="5"/>
      <c r="BI2" s="3" t="s">
        <v>9</v>
      </c>
      <c r="BJ2" s="4"/>
      <c r="BK2" s="4"/>
      <c r="BL2" s="5"/>
      <c r="BM2" s="3" t="s">
        <v>10</v>
      </c>
      <c r="BN2" s="4"/>
      <c r="BO2" s="4"/>
      <c r="BP2" s="5"/>
      <c r="BQ2" s="3" t="s">
        <v>11</v>
      </c>
      <c r="BR2" s="4"/>
      <c r="BS2" s="4"/>
      <c r="BT2" s="5"/>
      <c r="BU2" s="3" t="s">
        <v>12</v>
      </c>
      <c r="BV2" s="4"/>
      <c r="BW2" s="4"/>
      <c r="BX2" s="4"/>
      <c r="BY2" s="4"/>
      <c r="BZ2" s="5"/>
      <c r="CA2" s="27" t="s">
        <v>13</v>
      </c>
      <c r="CB2" s="27"/>
      <c r="CC2" s="27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</row>
    <row r="3" spans="1:133" s="21" customFormat="1" ht="40.5" customHeight="1" thickBot="1">
      <c r="A3" s="50" t="s">
        <v>22</v>
      </c>
      <c r="B3" s="50" t="s">
        <v>23</v>
      </c>
      <c r="C3" s="16" t="s">
        <v>14</v>
      </c>
      <c r="D3" s="16" t="s">
        <v>15</v>
      </c>
      <c r="E3" s="30" t="s">
        <v>16</v>
      </c>
      <c r="F3" s="16" t="s">
        <v>17</v>
      </c>
      <c r="G3" s="16" t="s">
        <v>18</v>
      </c>
      <c r="H3" s="16" t="s">
        <v>19</v>
      </c>
      <c r="I3" s="16" t="s">
        <v>14</v>
      </c>
      <c r="J3" s="16" t="s">
        <v>15</v>
      </c>
      <c r="K3" s="30" t="s">
        <v>16</v>
      </c>
      <c r="L3" s="16" t="s">
        <v>17</v>
      </c>
      <c r="M3" s="16" t="s">
        <v>18</v>
      </c>
      <c r="N3" s="16" t="s">
        <v>19</v>
      </c>
      <c r="O3" s="16" t="s">
        <v>14</v>
      </c>
      <c r="P3" s="16" t="s">
        <v>15</v>
      </c>
      <c r="Q3" s="30" t="s">
        <v>16</v>
      </c>
      <c r="R3" s="16" t="s">
        <v>17</v>
      </c>
      <c r="S3" s="16" t="s">
        <v>18</v>
      </c>
      <c r="T3" s="16" t="s">
        <v>19</v>
      </c>
      <c r="U3" s="16" t="s">
        <v>14</v>
      </c>
      <c r="V3" s="16" t="s">
        <v>15</v>
      </c>
      <c r="W3" s="30" t="s">
        <v>16</v>
      </c>
      <c r="X3" s="16" t="s">
        <v>17</v>
      </c>
      <c r="Y3" s="16" t="s">
        <v>18</v>
      </c>
      <c r="Z3" s="16" t="s">
        <v>19</v>
      </c>
      <c r="AA3" s="16" t="s">
        <v>14</v>
      </c>
      <c r="AB3" s="16" t="s">
        <v>15</v>
      </c>
      <c r="AC3" s="30" t="s">
        <v>16</v>
      </c>
      <c r="AD3" s="16" t="s">
        <v>17</v>
      </c>
      <c r="AE3" s="16" t="s">
        <v>18</v>
      </c>
      <c r="AF3" s="16" t="s">
        <v>19</v>
      </c>
      <c r="AG3" s="16" t="s">
        <v>14</v>
      </c>
      <c r="AH3" s="16" t="s">
        <v>15</v>
      </c>
      <c r="AI3" s="30" t="s">
        <v>16</v>
      </c>
      <c r="AJ3" s="16" t="s">
        <v>17</v>
      </c>
      <c r="AK3" s="16" t="s">
        <v>18</v>
      </c>
      <c r="AL3" s="16" t="s">
        <v>19</v>
      </c>
      <c r="AM3" s="16" t="s">
        <v>14</v>
      </c>
      <c r="AN3" s="16" t="s">
        <v>15</v>
      </c>
      <c r="AO3" s="30" t="s">
        <v>16</v>
      </c>
      <c r="AP3" s="16" t="s">
        <v>17</v>
      </c>
      <c r="AQ3" s="16" t="s">
        <v>18</v>
      </c>
      <c r="AR3" s="16" t="s">
        <v>19</v>
      </c>
      <c r="AS3" s="16" t="s">
        <v>14</v>
      </c>
      <c r="AT3" s="16" t="s">
        <v>15</v>
      </c>
      <c r="AU3" s="30" t="s">
        <v>16</v>
      </c>
      <c r="AV3" s="16" t="s">
        <v>17</v>
      </c>
      <c r="AW3" s="16" t="s">
        <v>18</v>
      </c>
      <c r="AX3" s="16" t="s">
        <v>19</v>
      </c>
      <c r="AY3" s="16" t="s">
        <v>14</v>
      </c>
      <c r="AZ3" s="16" t="s">
        <v>15</v>
      </c>
      <c r="BA3" s="30" t="s">
        <v>16</v>
      </c>
      <c r="BB3" s="16" t="s">
        <v>17</v>
      </c>
      <c r="BC3" s="16" t="s">
        <v>18</v>
      </c>
      <c r="BD3" s="16" t="s">
        <v>19</v>
      </c>
      <c r="BE3" s="16" t="s">
        <v>20</v>
      </c>
      <c r="BF3" s="16" t="s">
        <v>17</v>
      </c>
      <c r="BG3" s="16" t="s">
        <v>18</v>
      </c>
      <c r="BH3" s="16" t="s">
        <v>19</v>
      </c>
      <c r="BI3" s="31" t="s">
        <v>20</v>
      </c>
      <c r="BJ3" s="16" t="s">
        <v>17</v>
      </c>
      <c r="BK3" s="16" t="s">
        <v>18</v>
      </c>
      <c r="BL3" s="16" t="s">
        <v>19</v>
      </c>
      <c r="BM3" s="16" t="s">
        <v>20</v>
      </c>
      <c r="BN3" s="16" t="s">
        <v>17</v>
      </c>
      <c r="BO3" s="16" t="s">
        <v>18</v>
      </c>
      <c r="BP3" s="16" t="s">
        <v>19</v>
      </c>
      <c r="BQ3" s="16" t="s">
        <v>20</v>
      </c>
      <c r="BR3" s="16" t="s">
        <v>17</v>
      </c>
      <c r="BS3" s="16" t="s">
        <v>18</v>
      </c>
      <c r="BT3" s="16" t="s">
        <v>19</v>
      </c>
      <c r="BU3" s="17" t="s">
        <v>14</v>
      </c>
      <c r="BV3" s="17" t="s">
        <v>15</v>
      </c>
      <c r="BW3" s="30" t="s">
        <v>16</v>
      </c>
      <c r="BX3" s="16" t="s">
        <v>17</v>
      </c>
      <c r="BY3" s="16" t="s">
        <v>18</v>
      </c>
      <c r="BZ3" s="16" t="s">
        <v>19</v>
      </c>
      <c r="CA3" s="16" t="s">
        <v>17</v>
      </c>
      <c r="CB3" s="16" t="s">
        <v>18</v>
      </c>
      <c r="CC3" s="16" t="s">
        <v>21</v>
      </c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</row>
    <row r="4" spans="1:133" s="26" customFormat="1" ht="51.75" customHeight="1">
      <c r="A4" s="49"/>
      <c r="B4" s="49"/>
      <c r="C4" s="32" t="s">
        <v>24</v>
      </c>
      <c r="D4" s="32" t="s">
        <v>25</v>
      </c>
      <c r="E4" s="33"/>
      <c r="F4" s="32" t="s">
        <v>26</v>
      </c>
      <c r="G4" s="32"/>
      <c r="H4" s="32"/>
      <c r="I4" s="32" t="s">
        <v>28</v>
      </c>
      <c r="J4" s="32" t="s">
        <v>29</v>
      </c>
      <c r="K4" s="33"/>
      <c r="L4" s="32" t="s">
        <v>27</v>
      </c>
      <c r="M4" s="32"/>
      <c r="N4" s="32"/>
      <c r="O4" s="32" t="s">
        <v>30</v>
      </c>
      <c r="P4" s="32" t="s">
        <v>31</v>
      </c>
      <c r="Q4" s="33"/>
      <c r="R4" s="32" t="s">
        <v>27</v>
      </c>
      <c r="S4" s="32"/>
      <c r="T4" s="32"/>
      <c r="U4" s="32" t="s">
        <v>32</v>
      </c>
      <c r="V4" s="32" t="s">
        <v>33</v>
      </c>
      <c r="W4" s="33"/>
      <c r="X4" s="32" t="s">
        <v>27</v>
      </c>
      <c r="Y4" s="32"/>
      <c r="Z4" s="32"/>
      <c r="AA4" s="32" t="s">
        <v>34</v>
      </c>
      <c r="AB4" s="32" t="s">
        <v>35</v>
      </c>
      <c r="AC4" s="33"/>
      <c r="AD4" s="32" t="s">
        <v>36</v>
      </c>
      <c r="AE4" s="32"/>
      <c r="AF4" s="32"/>
      <c r="AG4" s="32" t="s">
        <v>37</v>
      </c>
      <c r="AH4" s="32" t="s">
        <v>38</v>
      </c>
      <c r="AI4" s="33"/>
      <c r="AJ4" s="32" t="s">
        <v>39</v>
      </c>
      <c r="AK4" s="32"/>
      <c r="AL4" s="32"/>
      <c r="AM4" s="32" t="s">
        <v>40</v>
      </c>
      <c r="AN4" s="32" t="s">
        <v>41</v>
      </c>
      <c r="AO4" s="33"/>
      <c r="AP4" s="32" t="s">
        <v>42</v>
      </c>
      <c r="AQ4" s="32"/>
      <c r="AR4" s="32"/>
      <c r="AS4" s="32" t="s">
        <v>76</v>
      </c>
      <c r="AT4" s="32" t="s">
        <v>73</v>
      </c>
      <c r="AU4" s="33"/>
      <c r="AV4" s="32" t="s">
        <v>75</v>
      </c>
      <c r="AW4" s="32"/>
      <c r="AX4" s="32"/>
      <c r="AY4" s="32" t="s">
        <v>77</v>
      </c>
      <c r="AZ4" s="32" t="s">
        <v>74</v>
      </c>
      <c r="BA4" s="33"/>
      <c r="BB4" s="32" t="s">
        <v>78</v>
      </c>
      <c r="BC4" s="32"/>
      <c r="BD4" s="32"/>
      <c r="BE4" s="32"/>
      <c r="BF4" s="32" t="s">
        <v>43</v>
      </c>
      <c r="BG4" s="32"/>
      <c r="BH4" s="32"/>
      <c r="BI4" s="34"/>
      <c r="BJ4" s="32" t="s">
        <v>84</v>
      </c>
      <c r="BK4" s="32"/>
      <c r="BL4" s="32"/>
      <c r="BM4" s="32"/>
      <c r="BN4" s="32" t="s">
        <v>44</v>
      </c>
      <c r="BO4" s="32"/>
      <c r="BP4" s="32"/>
      <c r="BQ4" s="32"/>
      <c r="BR4" s="32" t="s">
        <v>45</v>
      </c>
      <c r="BS4" s="32"/>
      <c r="BT4" s="32"/>
      <c r="BU4" s="35" t="s">
        <v>46</v>
      </c>
      <c r="BV4" s="35" t="s">
        <v>47</v>
      </c>
      <c r="BW4" s="33"/>
      <c r="BX4" s="32" t="s">
        <v>48</v>
      </c>
      <c r="BY4" s="32"/>
      <c r="BZ4" s="32"/>
      <c r="CA4" s="32"/>
      <c r="CB4" s="32"/>
      <c r="CC4" s="32"/>
    </row>
    <row r="5" spans="1:133" ht="40.5" customHeight="1">
      <c r="A5" s="15" t="s">
        <v>49</v>
      </c>
      <c r="B5" s="15" t="s">
        <v>85</v>
      </c>
      <c r="C5" s="14">
        <v>34</v>
      </c>
      <c r="D5" s="14">
        <v>86</v>
      </c>
      <c r="E5" s="2">
        <f>C5/D5*100</f>
        <v>39.534883720930232</v>
      </c>
      <c r="F5" s="36">
        <v>30</v>
      </c>
      <c r="G5" s="2">
        <f>E5*30/70</f>
        <v>16.943521594684384</v>
      </c>
      <c r="H5" s="1">
        <f>G5/F5</f>
        <v>0.5647840531561461</v>
      </c>
      <c r="I5" s="37">
        <v>0</v>
      </c>
      <c r="J5" s="6">
        <v>679</v>
      </c>
      <c r="K5" s="14">
        <v>0</v>
      </c>
      <c r="L5" s="14">
        <v>30</v>
      </c>
      <c r="M5" s="2">
        <v>30</v>
      </c>
      <c r="N5" s="2">
        <f>M5/L5</f>
        <v>1</v>
      </c>
      <c r="O5" s="37">
        <v>0</v>
      </c>
      <c r="P5" s="6">
        <v>679</v>
      </c>
      <c r="Q5" s="12">
        <f>O5/P5*100</f>
        <v>0</v>
      </c>
      <c r="R5" s="12">
        <v>30</v>
      </c>
      <c r="S5" s="2">
        <v>30</v>
      </c>
      <c r="T5" s="2">
        <f>S5/R5</f>
        <v>1</v>
      </c>
      <c r="U5" s="37">
        <v>0</v>
      </c>
      <c r="V5" s="37">
        <v>0</v>
      </c>
      <c r="W5" s="37">
        <v>0</v>
      </c>
      <c r="X5" s="2">
        <v>30</v>
      </c>
      <c r="Y5" s="2">
        <v>30</v>
      </c>
      <c r="Z5" s="2">
        <f>Y5/X5</f>
        <v>1</v>
      </c>
      <c r="AA5" s="6">
        <v>0</v>
      </c>
      <c r="AB5" s="6">
        <v>679</v>
      </c>
      <c r="AC5" s="1">
        <f>AA5/AB5*100</f>
        <v>0</v>
      </c>
      <c r="AD5" s="14">
        <v>20</v>
      </c>
      <c r="AE5" s="2">
        <v>20</v>
      </c>
      <c r="AF5" s="2">
        <f>AE5/AD5</f>
        <v>1</v>
      </c>
      <c r="AG5" s="6">
        <v>0</v>
      </c>
      <c r="AH5" s="6">
        <v>676</v>
      </c>
      <c r="AI5" s="1">
        <f>AG5/AH5*100</f>
        <v>0</v>
      </c>
      <c r="AJ5" s="14">
        <v>40</v>
      </c>
      <c r="AK5" s="2">
        <v>40</v>
      </c>
      <c r="AL5" s="2">
        <f>AK5/AJ5</f>
        <v>1</v>
      </c>
      <c r="AM5" s="14">
        <v>0</v>
      </c>
      <c r="AN5" s="14">
        <v>0</v>
      </c>
      <c r="AO5" s="1">
        <v>0</v>
      </c>
      <c r="AP5" s="14">
        <v>30</v>
      </c>
      <c r="AQ5" s="14">
        <v>0</v>
      </c>
      <c r="AR5" s="2">
        <f>AQ5/AP5</f>
        <v>0</v>
      </c>
      <c r="AS5" s="38">
        <v>44100</v>
      </c>
      <c r="AT5" s="38">
        <v>9506</v>
      </c>
      <c r="AU5" s="2">
        <f>AS5/AT5</f>
        <v>4.6391752577319592</v>
      </c>
      <c r="AV5" s="14">
        <v>30</v>
      </c>
      <c r="AW5" s="12">
        <f>AU5*30/10</f>
        <v>13.917525773195877</v>
      </c>
      <c r="AX5" s="1">
        <f>AW5/AV5</f>
        <v>0.46391752577319589</v>
      </c>
      <c r="AY5" s="38">
        <v>11400</v>
      </c>
      <c r="AZ5" s="14">
        <v>733</v>
      </c>
      <c r="BA5" s="2">
        <f>AY5/AZ5</f>
        <v>15.552523874488404</v>
      </c>
      <c r="BB5" s="14">
        <v>30</v>
      </c>
      <c r="BC5" s="12">
        <v>30</v>
      </c>
      <c r="BD5" s="12">
        <f>BC5/BB5</f>
        <v>1</v>
      </c>
      <c r="BE5" s="14">
        <v>0</v>
      </c>
      <c r="BF5" s="14">
        <v>30</v>
      </c>
      <c r="BG5" s="2">
        <v>30</v>
      </c>
      <c r="BH5" s="12">
        <f t="shared" ref="BH5:BH9" si="0">BG5/BF5</f>
        <v>1</v>
      </c>
      <c r="BI5" s="39">
        <v>100</v>
      </c>
      <c r="BJ5" s="14">
        <v>10</v>
      </c>
      <c r="BK5" s="12">
        <v>10</v>
      </c>
      <c r="BL5" s="12">
        <f>BK5/BJ5</f>
        <v>1</v>
      </c>
      <c r="BM5" s="14" t="s">
        <v>80</v>
      </c>
      <c r="BN5" s="14">
        <v>40</v>
      </c>
      <c r="BO5" s="12">
        <v>0</v>
      </c>
      <c r="BP5" s="2">
        <f>BO5/BN5</f>
        <v>0</v>
      </c>
      <c r="BQ5" s="14">
        <v>1</v>
      </c>
      <c r="BR5" s="14">
        <v>20</v>
      </c>
      <c r="BS5" s="12">
        <v>0</v>
      </c>
      <c r="BT5" s="12">
        <f>BS5/BR5</f>
        <v>0</v>
      </c>
      <c r="BU5" s="14">
        <v>0</v>
      </c>
      <c r="BV5" s="6">
        <v>679</v>
      </c>
      <c r="BW5" s="37">
        <f>BU5/BV5*100</f>
        <v>0</v>
      </c>
      <c r="BX5" s="36">
        <v>20</v>
      </c>
      <c r="BY5" s="12">
        <v>20</v>
      </c>
      <c r="BZ5" s="2">
        <f>BY5/BX5</f>
        <v>1</v>
      </c>
      <c r="CA5" s="40">
        <f>F5+L5+R5+X5+AD5+AJ5+AP5+AV5+BB5+BF5+BJ5+BN5+BR5+BX5</f>
        <v>390</v>
      </c>
      <c r="CB5" s="40">
        <f>G5+M5+S5+Y5+AE5+AK5+AQ5+AW5+BC5+BG5+BK5+BO5+BS5+BY5</f>
        <v>270.86104736788025</v>
      </c>
      <c r="CC5" s="1">
        <f>CB5/CA5</f>
        <v>0.69451550607148782</v>
      </c>
      <c r="CF5" s="9"/>
      <c r="CG5" s="41"/>
      <c r="CH5" s="10"/>
      <c r="DZ5" s="19"/>
      <c r="EA5" s="19"/>
      <c r="EB5" s="19"/>
      <c r="EC5" s="19"/>
    </row>
    <row r="6" spans="1:133" ht="40.5" customHeight="1">
      <c r="A6" s="15" t="s">
        <v>50</v>
      </c>
      <c r="B6" s="15" t="s">
        <v>95</v>
      </c>
      <c r="C6" s="14">
        <v>45</v>
      </c>
      <c r="D6" s="14">
        <v>95</v>
      </c>
      <c r="E6" s="2">
        <f t="shared" ref="E6:E20" si="1">C6/D6*100</f>
        <v>47.368421052631575</v>
      </c>
      <c r="F6" s="36">
        <v>30</v>
      </c>
      <c r="G6" s="2">
        <f>E6*30/70</f>
        <v>20.300751879699249</v>
      </c>
      <c r="H6" s="1">
        <f t="shared" ref="H6:H20" si="2">G6/F6</f>
        <v>0.67669172932330823</v>
      </c>
      <c r="I6" s="37">
        <v>0</v>
      </c>
      <c r="J6" s="8">
        <v>1060</v>
      </c>
      <c r="K6" s="14">
        <v>0</v>
      </c>
      <c r="L6" s="14">
        <v>30</v>
      </c>
      <c r="M6" s="2">
        <v>30</v>
      </c>
      <c r="N6" s="2">
        <f t="shared" ref="N6:N20" si="3">M6/L6</f>
        <v>1</v>
      </c>
      <c r="O6" s="37">
        <v>0</v>
      </c>
      <c r="P6" s="8">
        <v>1060</v>
      </c>
      <c r="Q6" s="12">
        <f t="shared" ref="Q6:Q19" si="4">O6/P6*100</f>
        <v>0</v>
      </c>
      <c r="R6" s="12">
        <v>30</v>
      </c>
      <c r="S6" s="2">
        <v>30</v>
      </c>
      <c r="T6" s="2">
        <f t="shared" ref="T6:T20" si="5">S6/R6</f>
        <v>1</v>
      </c>
      <c r="U6" s="37">
        <v>0</v>
      </c>
      <c r="V6" s="37">
        <v>0</v>
      </c>
      <c r="W6" s="37">
        <v>0</v>
      </c>
      <c r="X6" s="2">
        <v>30</v>
      </c>
      <c r="Y6" s="2">
        <v>30</v>
      </c>
      <c r="Z6" s="2">
        <f t="shared" ref="Z6:Z20" si="6">Y6/X6</f>
        <v>1</v>
      </c>
      <c r="AA6" s="7">
        <v>12</v>
      </c>
      <c r="AB6" s="8">
        <v>1060</v>
      </c>
      <c r="AC6" s="1">
        <f t="shared" ref="AC6:AC20" si="7">AA6/AB6*100</f>
        <v>1.1320754716981132</v>
      </c>
      <c r="AD6" s="14">
        <v>20</v>
      </c>
      <c r="AE6" s="2">
        <v>20</v>
      </c>
      <c r="AF6" s="2">
        <f t="shared" ref="AF6:AF20" si="8">AE6/AD6</f>
        <v>1</v>
      </c>
      <c r="AG6" s="14">
        <v>0</v>
      </c>
      <c r="AH6" s="14">
        <v>775</v>
      </c>
      <c r="AI6" s="1">
        <f t="shared" ref="AI6:AI19" si="9">AG6/AH6*100</f>
        <v>0</v>
      </c>
      <c r="AJ6" s="14">
        <v>40</v>
      </c>
      <c r="AK6" s="2">
        <v>40</v>
      </c>
      <c r="AL6" s="2">
        <f t="shared" ref="AL6:AL20" si="10">AK6/AJ6</f>
        <v>1</v>
      </c>
      <c r="AM6" s="6">
        <v>406</v>
      </c>
      <c r="AN6" s="6">
        <v>406</v>
      </c>
      <c r="AO6" s="1">
        <f t="shared" ref="AO6:AO20" si="11">AM6/AN6*100</f>
        <v>100</v>
      </c>
      <c r="AP6" s="14">
        <v>30</v>
      </c>
      <c r="AQ6" s="14">
        <v>30</v>
      </c>
      <c r="AR6" s="2">
        <f t="shared" ref="AR6:AR20" si="12">AQ6/AP6</f>
        <v>1</v>
      </c>
      <c r="AS6" s="38">
        <v>30900</v>
      </c>
      <c r="AT6" s="38">
        <v>8128</v>
      </c>
      <c r="AU6" s="2">
        <f t="shared" ref="AU6:AU20" si="13">AS6/AT6</f>
        <v>3.8016732283464565</v>
      </c>
      <c r="AV6" s="14">
        <v>30</v>
      </c>
      <c r="AW6" s="12">
        <f t="shared" ref="AW6:AW7" si="14">AU6*30/10</f>
        <v>11.405019685039369</v>
      </c>
      <c r="AX6" s="1">
        <f t="shared" ref="AX6:AX7" si="15">AW6/AV6</f>
        <v>0.3801673228346456</v>
      </c>
      <c r="AY6" s="38">
        <v>34100</v>
      </c>
      <c r="AZ6" s="38">
        <v>2001</v>
      </c>
      <c r="BA6" s="2">
        <f t="shared" ref="BA6:BA9" si="16">AY6/AZ6</f>
        <v>17.041479260369815</v>
      </c>
      <c r="BB6" s="14">
        <v>30</v>
      </c>
      <c r="BC6" s="12">
        <v>30</v>
      </c>
      <c r="BD6" s="12">
        <f t="shared" ref="BD6:BD20" si="17">BC6/BB6</f>
        <v>1</v>
      </c>
      <c r="BE6" s="14">
        <v>0</v>
      </c>
      <c r="BF6" s="14">
        <v>30</v>
      </c>
      <c r="BG6" s="2">
        <v>30</v>
      </c>
      <c r="BH6" s="12">
        <f t="shared" si="0"/>
        <v>1</v>
      </c>
      <c r="BI6" s="39">
        <v>50</v>
      </c>
      <c r="BJ6" s="14">
        <v>10</v>
      </c>
      <c r="BK6" s="12">
        <v>10</v>
      </c>
      <c r="BL6" s="12">
        <f t="shared" ref="BL6:BL20" si="18">BK6/BJ6</f>
        <v>1</v>
      </c>
      <c r="BM6" s="14" t="s">
        <v>80</v>
      </c>
      <c r="BN6" s="14">
        <v>40</v>
      </c>
      <c r="BO6" s="12">
        <v>0</v>
      </c>
      <c r="BP6" s="2">
        <f t="shared" ref="BP6:BP19" si="19">BO6/BN6</f>
        <v>0</v>
      </c>
      <c r="BQ6" s="14">
        <v>0</v>
      </c>
      <c r="BR6" s="14">
        <v>20</v>
      </c>
      <c r="BS6" s="12">
        <v>20</v>
      </c>
      <c r="BT6" s="12">
        <f t="shared" ref="BT6:BT20" si="20">BS6/BR6</f>
        <v>1</v>
      </c>
      <c r="BU6" s="14">
        <v>0</v>
      </c>
      <c r="BV6" s="8">
        <v>1060</v>
      </c>
      <c r="BW6" s="37">
        <f t="shared" ref="BW6:BW20" si="21">BU6/BV6*100</f>
        <v>0</v>
      </c>
      <c r="BX6" s="36">
        <v>20</v>
      </c>
      <c r="BY6" s="12">
        <v>20</v>
      </c>
      <c r="BZ6" s="2">
        <f t="shared" ref="BZ6:BZ20" si="22">BY6/BX6</f>
        <v>1</v>
      </c>
      <c r="CA6" s="40">
        <f t="shared" ref="CA6:CB20" si="23">F6+L6+R6+X6+AD6+AJ6+AP6+AV6+BB6+BF6+BJ6+BN6+BR6+BX6</f>
        <v>390</v>
      </c>
      <c r="CB6" s="40">
        <f t="shared" si="23"/>
        <v>321.7057715647386</v>
      </c>
      <c r="CC6" s="1">
        <f t="shared" ref="CC6:CC20" si="24">CB6/CA6</f>
        <v>0.82488659375574003</v>
      </c>
      <c r="CD6" s="18"/>
      <c r="CE6" s="18"/>
      <c r="CF6" s="42"/>
      <c r="CG6" s="41"/>
      <c r="CH6" s="10"/>
      <c r="DZ6" s="19"/>
      <c r="EA6" s="19"/>
      <c r="EB6" s="19"/>
      <c r="EC6" s="19"/>
    </row>
    <row r="7" spans="1:133" s="22" customFormat="1" ht="59.25" customHeight="1">
      <c r="A7" s="15" t="s">
        <v>51</v>
      </c>
      <c r="B7" s="15" t="s">
        <v>86</v>
      </c>
      <c r="C7" s="14">
        <v>66</v>
      </c>
      <c r="D7" s="14">
        <v>80</v>
      </c>
      <c r="E7" s="2">
        <f t="shared" si="1"/>
        <v>82.5</v>
      </c>
      <c r="F7" s="36">
        <v>30</v>
      </c>
      <c r="G7" s="2">
        <v>30</v>
      </c>
      <c r="H7" s="1">
        <f t="shared" si="2"/>
        <v>1</v>
      </c>
      <c r="I7" s="37">
        <v>0</v>
      </c>
      <c r="J7" s="6">
        <v>1165</v>
      </c>
      <c r="K7" s="14">
        <v>0</v>
      </c>
      <c r="L7" s="14">
        <v>30</v>
      </c>
      <c r="M7" s="2">
        <v>30</v>
      </c>
      <c r="N7" s="2">
        <f t="shared" si="3"/>
        <v>1</v>
      </c>
      <c r="O7" s="37">
        <v>0</v>
      </c>
      <c r="P7" s="6">
        <v>1165</v>
      </c>
      <c r="Q7" s="12">
        <f t="shared" si="4"/>
        <v>0</v>
      </c>
      <c r="R7" s="12">
        <v>30</v>
      </c>
      <c r="S7" s="2">
        <v>30</v>
      </c>
      <c r="T7" s="2">
        <f t="shared" si="5"/>
        <v>1</v>
      </c>
      <c r="U7" s="37">
        <v>0</v>
      </c>
      <c r="V7" s="37">
        <v>0</v>
      </c>
      <c r="W7" s="37">
        <v>0</v>
      </c>
      <c r="X7" s="2">
        <v>30</v>
      </c>
      <c r="Y7" s="2">
        <v>30</v>
      </c>
      <c r="Z7" s="2">
        <f t="shared" si="6"/>
        <v>1</v>
      </c>
      <c r="AA7" s="6">
        <v>1</v>
      </c>
      <c r="AB7" s="6">
        <v>1165</v>
      </c>
      <c r="AC7" s="1">
        <f t="shared" si="7"/>
        <v>8.5836909871244635E-2</v>
      </c>
      <c r="AD7" s="14">
        <v>20</v>
      </c>
      <c r="AE7" s="2">
        <v>20</v>
      </c>
      <c r="AF7" s="2">
        <f t="shared" si="8"/>
        <v>1</v>
      </c>
      <c r="AG7" s="6">
        <v>0</v>
      </c>
      <c r="AH7" s="6">
        <v>645</v>
      </c>
      <c r="AI7" s="1">
        <f t="shared" si="9"/>
        <v>0</v>
      </c>
      <c r="AJ7" s="14">
        <v>40</v>
      </c>
      <c r="AK7" s="2">
        <v>40</v>
      </c>
      <c r="AL7" s="2">
        <f t="shared" si="10"/>
        <v>1</v>
      </c>
      <c r="AM7" s="14">
        <v>0</v>
      </c>
      <c r="AN7" s="14">
        <v>0</v>
      </c>
      <c r="AO7" s="1">
        <v>0</v>
      </c>
      <c r="AP7" s="14">
        <v>30</v>
      </c>
      <c r="AQ7" s="14">
        <v>0</v>
      </c>
      <c r="AR7" s="2">
        <f t="shared" si="12"/>
        <v>0</v>
      </c>
      <c r="AS7" s="38">
        <v>32800</v>
      </c>
      <c r="AT7" s="38">
        <v>6155</v>
      </c>
      <c r="AU7" s="2">
        <f t="shared" si="13"/>
        <v>5.3290008123476849</v>
      </c>
      <c r="AV7" s="14">
        <v>30</v>
      </c>
      <c r="AW7" s="2">
        <f t="shared" si="14"/>
        <v>15.987002437043055</v>
      </c>
      <c r="AX7" s="1">
        <f t="shared" si="15"/>
        <v>0.53290008123476851</v>
      </c>
      <c r="AY7" s="38">
        <v>11000</v>
      </c>
      <c r="AZ7" s="14">
        <v>838</v>
      </c>
      <c r="BA7" s="2">
        <f t="shared" si="16"/>
        <v>13.126491646778042</v>
      </c>
      <c r="BB7" s="14">
        <v>30</v>
      </c>
      <c r="BC7" s="12">
        <v>30</v>
      </c>
      <c r="BD7" s="12">
        <f t="shared" si="17"/>
        <v>1</v>
      </c>
      <c r="BE7" s="14">
        <v>0</v>
      </c>
      <c r="BF7" s="14">
        <v>30</v>
      </c>
      <c r="BG7" s="2">
        <v>30</v>
      </c>
      <c r="BH7" s="12">
        <f t="shared" si="0"/>
        <v>1</v>
      </c>
      <c r="BI7" s="39">
        <v>100</v>
      </c>
      <c r="BJ7" s="14">
        <v>10</v>
      </c>
      <c r="BK7" s="12">
        <v>10</v>
      </c>
      <c r="BL7" s="12">
        <f t="shared" si="18"/>
        <v>1</v>
      </c>
      <c r="BM7" s="14" t="s">
        <v>80</v>
      </c>
      <c r="BN7" s="14">
        <v>40</v>
      </c>
      <c r="BO7" s="12">
        <v>0</v>
      </c>
      <c r="BP7" s="2">
        <f t="shared" si="19"/>
        <v>0</v>
      </c>
      <c r="BQ7" s="14">
        <v>0</v>
      </c>
      <c r="BR7" s="14">
        <v>20</v>
      </c>
      <c r="BS7" s="12">
        <v>20</v>
      </c>
      <c r="BT7" s="12">
        <f t="shared" si="20"/>
        <v>1</v>
      </c>
      <c r="BU7" s="14">
        <v>0</v>
      </c>
      <c r="BV7" s="6">
        <v>1165</v>
      </c>
      <c r="BW7" s="37">
        <f t="shared" si="21"/>
        <v>0</v>
      </c>
      <c r="BX7" s="36">
        <v>20</v>
      </c>
      <c r="BY7" s="12">
        <v>20</v>
      </c>
      <c r="BZ7" s="2">
        <f t="shared" si="22"/>
        <v>1</v>
      </c>
      <c r="CA7" s="40">
        <f t="shared" si="23"/>
        <v>390</v>
      </c>
      <c r="CB7" s="40">
        <f t="shared" si="23"/>
        <v>305.98700243704309</v>
      </c>
      <c r="CC7" s="1">
        <f t="shared" si="24"/>
        <v>0.78458205753087973</v>
      </c>
      <c r="CF7" s="9"/>
      <c r="CG7" s="41"/>
      <c r="CH7" s="10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</row>
    <row r="8" spans="1:133" ht="40.5" customHeight="1">
      <c r="A8" s="15" t="s">
        <v>52</v>
      </c>
      <c r="B8" s="15" t="s">
        <v>96</v>
      </c>
      <c r="C8" s="14">
        <v>38</v>
      </c>
      <c r="D8" s="14">
        <v>75</v>
      </c>
      <c r="E8" s="2">
        <f t="shared" si="1"/>
        <v>50.666666666666671</v>
      </c>
      <c r="F8" s="36">
        <v>30</v>
      </c>
      <c r="G8" s="2">
        <f>E8*30/70</f>
        <v>21.714285714285719</v>
      </c>
      <c r="H8" s="1">
        <f t="shared" si="2"/>
        <v>0.72380952380952401</v>
      </c>
      <c r="I8" s="37">
        <v>0</v>
      </c>
      <c r="J8" s="6">
        <v>525</v>
      </c>
      <c r="K8" s="14">
        <v>0</v>
      </c>
      <c r="L8" s="14">
        <v>30</v>
      </c>
      <c r="M8" s="2">
        <v>30</v>
      </c>
      <c r="N8" s="2">
        <f t="shared" si="3"/>
        <v>1</v>
      </c>
      <c r="O8" s="37">
        <v>0</v>
      </c>
      <c r="P8" s="6">
        <v>525</v>
      </c>
      <c r="Q8" s="12">
        <f t="shared" si="4"/>
        <v>0</v>
      </c>
      <c r="R8" s="12">
        <v>30</v>
      </c>
      <c r="S8" s="2">
        <v>30</v>
      </c>
      <c r="T8" s="2">
        <f t="shared" si="5"/>
        <v>1</v>
      </c>
      <c r="U8" s="37">
        <v>0</v>
      </c>
      <c r="V8" s="37">
        <v>0</v>
      </c>
      <c r="W8" s="37">
        <v>0</v>
      </c>
      <c r="X8" s="2">
        <v>30</v>
      </c>
      <c r="Y8" s="2">
        <v>30</v>
      </c>
      <c r="Z8" s="2">
        <f t="shared" si="6"/>
        <v>1</v>
      </c>
      <c r="AA8" s="6">
        <v>2</v>
      </c>
      <c r="AB8" s="6">
        <v>525</v>
      </c>
      <c r="AC8" s="1">
        <f t="shared" si="7"/>
        <v>0.38095238095238093</v>
      </c>
      <c r="AD8" s="14">
        <v>20</v>
      </c>
      <c r="AE8" s="2">
        <v>20</v>
      </c>
      <c r="AF8" s="2">
        <f t="shared" si="8"/>
        <v>1</v>
      </c>
      <c r="AG8" s="6">
        <v>0</v>
      </c>
      <c r="AH8" s="6">
        <v>366</v>
      </c>
      <c r="AI8" s="1">
        <f t="shared" si="9"/>
        <v>0</v>
      </c>
      <c r="AJ8" s="14">
        <v>40</v>
      </c>
      <c r="AK8" s="2">
        <v>40</v>
      </c>
      <c r="AL8" s="2">
        <f t="shared" si="10"/>
        <v>1</v>
      </c>
      <c r="AM8" s="6">
        <v>510</v>
      </c>
      <c r="AN8" s="6">
        <v>510</v>
      </c>
      <c r="AO8" s="1">
        <f t="shared" si="11"/>
        <v>100</v>
      </c>
      <c r="AP8" s="14">
        <v>30</v>
      </c>
      <c r="AQ8" s="14">
        <v>30</v>
      </c>
      <c r="AR8" s="2">
        <f t="shared" si="12"/>
        <v>1</v>
      </c>
      <c r="AS8" s="38">
        <v>38600</v>
      </c>
      <c r="AT8" s="38">
        <v>3552</v>
      </c>
      <c r="AU8" s="2">
        <f t="shared" si="13"/>
        <v>10.867117117117116</v>
      </c>
      <c r="AV8" s="14">
        <v>30</v>
      </c>
      <c r="AW8" s="2">
        <v>30</v>
      </c>
      <c r="AX8" s="1">
        <f t="shared" ref="AX8:AX20" si="25">AW8/AV8</f>
        <v>1</v>
      </c>
      <c r="AY8" s="38">
        <v>8300</v>
      </c>
      <c r="AZ8" s="14">
        <v>813</v>
      </c>
      <c r="BA8" s="2">
        <f t="shared" si="16"/>
        <v>10.20910209102091</v>
      </c>
      <c r="BB8" s="14">
        <v>30</v>
      </c>
      <c r="BC8" s="12">
        <v>30</v>
      </c>
      <c r="BD8" s="12">
        <f t="shared" si="17"/>
        <v>1</v>
      </c>
      <c r="BE8" s="14">
        <v>0</v>
      </c>
      <c r="BF8" s="14">
        <v>30</v>
      </c>
      <c r="BG8" s="2">
        <v>30</v>
      </c>
      <c r="BH8" s="12">
        <f t="shared" si="0"/>
        <v>1</v>
      </c>
      <c r="BI8" s="39">
        <v>50</v>
      </c>
      <c r="BJ8" s="14">
        <v>10</v>
      </c>
      <c r="BK8" s="12">
        <v>10</v>
      </c>
      <c r="BL8" s="12">
        <f t="shared" ref="BL8:BL9" si="26">BK8/BJ8</f>
        <v>1</v>
      </c>
      <c r="BM8" s="35" t="s">
        <v>81</v>
      </c>
      <c r="BN8" s="14">
        <v>40</v>
      </c>
      <c r="BO8" s="12">
        <v>20</v>
      </c>
      <c r="BP8" s="2">
        <f t="shared" si="19"/>
        <v>0.5</v>
      </c>
      <c r="BQ8" s="14">
        <v>4</v>
      </c>
      <c r="BR8" s="14">
        <v>20</v>
      </c>
      <c r="BS8" s="12">
        <v>0</v>
      </c>
      <c r="BT8" s="12">
        <f t="shared" si="20"/>
        <v>0</v>
      </c>
      <c r="BU8" s="14">
        <v>0</v>
      </c>
      <c r="BV8" s="6">
        <v>525</v>
      </c>
      <c r="BW8" s="37">
        <f t="shared" si="21"/>
        <v>0</v>
      </c>
      <c r="BX8" s="36">
        <v>20</v>
      </c>
      <c r="BY8" s="12">
        <v>20</v>
      </c>
      <c r="BZ8" s="2">
        <f t="shared" si="22"/>
        <v>1</v>
      </c>
      <c r="CA8" s="40">
        <f t="shared" si="23"/>
        <v>390</v>
      </c>
      <c r="CB8" s="40">
        <f t="shared" si="23"/>
        <v>341.71428571428572</v>
      </c>
      <c r="CC8" s="1">
        <f t="shared" si="24"/>
        <v>0.87619047619047619</v>
      </c>
      <c r="CF8" s="42"/>
      <c r="CG8" s="41"/>
      <c r="CH8" s="10"/>
      <c r="DZ8" s="19"/>
      <c r="EA8" s="19"/>
      <c r="EB8" s="19"/>
      <c r="EC8" s="19"/>
    </row>
    <row r="9" spans="1:133" ht="40.5" customHeight="1">
      <c r="A9" s="15" t="s">
        <v>53</v>
      </c>
      <c r="B9" s="15" t="s">
        <v>79</v>
      </c>
      <c r="C9" s="14">
        <v>84</v>
      </c>
      <c r="D9" s="14">
        <v>114</v>
      </c>
      <c r="E9" s="2">
        <f t="shared" si="1"/>
        <v>73.68421052631578</v>
      </c>
      <c r="F9" s="36">
        <v>30</v>
      </c>
      <c r="G9" s="2">
        <v>30</v>
      </c>
      <c r="H9" s="1">
        <f t="shared" si="2"/>
        <v>1</v>
      </c>
      <c r="I9" s="37">
        <v>0</v>
      </c>
      <c r="J9" s="6">
        <v>1667</v>
      </c>
      <c r="K9" s="14">
        <v>0</v>
      </c>
      <c r="L9" s="14">
        <v>30</v>
      </c>
      <c r="M9" s="2">
        <v>30</v>
      </c>
      <c r="N9" s="2">
        <f t="shared" si="3"/>
        <v>1</v>
      </c>
      <c r="O9" s="37">
        <v>0</v>
      </c>
      <c r="P9" s="6">
        <v>1667</v>
      </c>
      <c r="Q9" s="12">
        <f t="shared" si="4"/>
        <v>0</v>
      </c>
      <c r="R9" s="12">
        <v>30</v>
      </c>
      <c r="S9" s="2">
        <v>30</v>
      </c>
      <c r="T9" s="2">
        <f t="shared" si="5"/>
        <v>1</v>
      </c>
      <c r="U9" s="37">
        <v>0</v>
      </c>
      <c r="V9" s="37">
        <v>0</v>
      </c>
      <c r="W9" s="37">
        <v>0</v>
      </c>
      <c r="X9" s="2">
        <v>30</v>
      </c>
      <c r="Y9" s="2">
        <v>30</v>
      </c>
      <c r="Z9" s="2">
        <f t="shared" si="6"/>
        <v>1</v>
      </c>
      <c r="AA9" s="6">
        <v>5</v>
      </c>
      <c r="AB9" s="6">
        <v>1667</v>
      </c>
      <c r="AC9" s="1">
        <f t="shared" si="7"/>
        <v>0.29994001199760051</v>
      </c>
      <c r="AD9" s="14">
        <v>20</v>
      </c>
      <c r="AE9" s="2">
        <v>20</v>
      </c>
      <c r="AF9" s="2">
        <f t="shared" si="8"/>
        <v>1</v>
      </c>
      <c r="AG9" s="6">
        <v>1</v>
      </c>
      <c r="AH9" s="6">
        <v>705</v>
      </c>
      <c r="AI9" s="1">
        <f t="shared" si="9"/>
        <v>0.14184397163120568</v>
      </c>
      <c r="AJ9" s="14">
        <v>40</v>
      </c>
      <c r="AK9" s="2">
        <v>40</v>
      </c>
      <c r="AL9" s="2">
        <f t="shared" si="10"/>
        <v>1</v>
      </c>
      <c r="AM9" s="6">
        <v>223</v>
      </c>
      <c r="AN9" s="6">
        <v>229</v>
      </c>
      <c r="AO9" s="1">
        <f t="shared" si="11"/>
        <v>97.379912663755462</v>
      </c>
      <c r="AP9" s="14">
        <v>30</v>
      </c>
      <c r="AQ9" s="14">
        <v>30</v>
      </c>
      <c r="AR9" s="2">
        <f t="shared" si="12"/>
        <v>1</v>
      </c>
      <c r="AS9" s="38">
        <v>413500</v>
      </c>
      <c r="AT9" s="38">
        <v>20779</v>
      </c>
      <c r="AU9" s="2">
        <f t="shared" si="13"/>
        <v>19.899898936426201</v>
      </c>
      <c r="AV9" s="14">
        <v>30</v>
      </c>
      <c r="AW9" s="2">
        <v>30</v>
      </c>
      <c r="AX9" s="1">
        <f t="shared" si="25"/>
        <v>1</v>
      </c>
      <c r="AY9" s="38">
        <v>46200</v>
      </c>
      <c r="AZ9" s="38">
        <v>3200</v>
      </c>
      <c r="BA9" s="2">
        <f t="shared" si="16"/>
        <v>14.4375</v>
      </c>
      <c r="BB9" s="14">
        <v>30</v>
      </c>
      <c r="BC9" s="12">
        <v>30</v>
      </c>
      <c r="BD9" s="12">
        <f t="shared" si="17"/>
        <v>1</v>
      </c>
      <c r="BE9" s="14">
        <v>0</v>
      </c>
      <c r="BF9" s="14">
        <v>30</v>
      </c>
      <c r="BG9" s="2">
        <v>30</v>
      </c>
      <c r="BH9" s="12">
        <f t="shared" ref="BH9:BH10" si="27">BG9/BF9</f>
        <v>1</v>
      </c>
      <c r="BI9" s="39">
        <v>50</v>
      </c>
      <c r="BJ9" s="14">
        <v>10</v>
      </c>
      <c r="BK9" s="12">
        <v>10</v>
      </c>
      <c r="BL9" s="12">
        <f t="shared" si="26"/>
        <v>1</v>
      </c>
      <c r="BM9" s="14" t="s">
        <v>80</v>
      </c>
      <c r="BN9" s="14">
        <v>40</v>
      </c>
      <c r="BO9" s="12">
        <v>0</v>
      </c>
      <c r="BP9" s="2">
        <f t="shared" si="19"/>
        <v>0</v>
      </c>
      <c r="BQ9" s="14">
        <v>0</v>
      </c>
      <c r="BR9" s="14">
        <v>20</v>
      </c>
      <c r="BS9" s="12">
        <v>20</v>
      </c>
      <c r="BT9" s="12">
        <f t="shared" si="20"/>
        <v>1</v>
      </c>
      <c r="BU9" s="14">
        <v>0</v>
      </c>
      <c r="BV9" s="6">
        <v>1667</v>
      </c>
      <c r="BW9" s="37">
        <f t="shared" si="21"/>
        <v>0</v>
      </c>
      <c r="BX9" s="36">
        <v>20</v>
      </c>
      <c r="BY9" s="12">
        <v>20</v>
      </c>
      <c r="BZ9" s="2">
        <f t="shared" si="22"/>
        <v>1</v>
      </c>
      <c r="CA9" s="40">
        <f t="shared" si="23"/>
        <v>390</v>
      </c>
      <c r="CB9" s="40">
        <f t="shared" si="23"/>
        <v>350</v>
      </c>
      <c r="CC9" s="1">
        <f t="shared" si="24"/>
        <v>0.89743589743589747</v>
      </c>
      <c r="CF9" s="9"/>
      <c r="CG9" s="41"/>
      <c r="CH9" s="10"/>
      <c r="DZ9" s="19"/>
      <c r="EA9" s="19"/>
      <c r="EB9" s="19"/>
      <c r="EC9" s="19"/>
    </row>
    <row r="10" spans="1:133" s="22" customFormat="1" ht="40.5" customHeight="1">
      <c r="A10" s="15" t="s">
        <v>54</v>
      </c>
      <c r="B10" s="15" t="s">
        <v>87</v>
      </c>
      <c r="C10" s="14">
        <v>85</v>
      </c>
      <c r="D10" s="14">
        <v>167</v>
      </c>
      <c r="E10" s="2">
        <f t="shared" si="1"/>
        <v>50.898203592814376</v>
      </c>
      <c r="F10" s="36">
        <v>30</v>
      </c>
      <c r="G10" s="2">
        <f>E10*30/70</f>
        <v>21.813515825491873</v>
      </c>
      <c r="H10" s="1">
        <f t="shared" si="2"/>
        <v>0.72711719418306242</v>
      </c>
      <c r="I10" s="37">
        <v>0</v>
      </c>
      <c r="J10" s="6">
        <v>2312</v>
      </c>
      <c r="K10" s="14">
        <v>0</v>
      </c>
      <c r="L10" s="14">
        <v>30</v>
      </c>
      <c r="M10" s="2">
        <v>30</v>
      </c>
      <c r="N10" s="2">
        <f t="shared" si="3"/>
        <v>1</v>
      </c>
      <c r="O10" s="37">
        <v>0</v>
      </c>
      <c r="P10" s="6">
        <v>2312</v>
      </c>
      <c r="Q10" s="12">
        <f t="shared" si="4"/>
        <v>0</v>
      </c>
      <c r="R10" s="12">
        <v>30</v>
      </c>
      <c r="S10" s="2">
        <v>30</v>
      </c>
      <c r="T10" s="2">
        <f t="shared" si="5"/>
        <v>1</v>
      </c>
      <c r="U10" s="37">
        <v>0</v>
      </c>
      <c r="V10" s="37">
        <v>0</v>
      </c>
      <c r="W10" s="37">
        <v>0</v>
      </c>
      <c r="X10" s="2">
        <v>30</v>
      </c>
      <c r="Y10" s="2">
        <v>30</v>
      </c>
      <c r="Z10" s="2">
        <f t="shared" si="6"/>
        <v>1</v>
      </c>
      <c r="AA10" s="6">
        <v>2</v>
      </c>
      <c r="AB10" s="6">
        <v>2312</v>
      </c>
      <c r="AC10" s="1">
        <f t="shared" si="7"/>
        <v>8.6505190311418692E-2</v>
      </c>
      <c r="AD10" s="14">
        <v>20</v>
      </c>
      <c r="AE10" s="2">
        <v>20</v>
      </c>
      <c r="AF10" s="2">
        <f t="shared" si="8"/>
        <v>1</v>
      </c>
      <c r="AG10" s="6">
        <v>1</v>
      </c>
      <c r="AH10" s="6">
        <v>2079</v>
      </c>
      <c r="AI10" s="1">
        <f t="shared" si="9"/>
        <v>4.8100048100048101E-2</v>
      </c>
      <c r="AJ10" s="14">
        <v>40</v>
      </c>
      <c r="AK10" s="2">
        <v>40</v>
      </c>
      <c r="AL10" s="2">
        <f t="shared" si="10"/>
        <v>1</v>
      </c>
      <c r="AM10" s="6">
        <v>255</v>
      </c>
      <c r="AN10" s="6">
        <v>258</v>
      </c>
      <c r="AO10" s="1">
        <f t="shared" si="11"/>
        <v>98.837209302325576</v>
      </c>
      <c r="AP10" s="14">
        <v>30</v>
      </c>
      <c r="AQ10" s="14">
        <v>30</v>
      </c>
      <c r="AR10" s="2">
        <f t="shared" si="12"/>
        <v>1</v>
      </c>
      <c r="AS10" s="38">
        <v>33700</v>
      </c>
      <c r="AT10" s="38">
        <v>5257</v>
      </c>
      <c r="AU10" s="2">
        <f t="shared" si="13"/>
        <v>6.4105002853338409</v>
      </c>
      <c r="AV10" s="14">
        <v>30</v>
      </c>
      <c r="AW10" s="2">
        <f t="shared" ref="AW10" si="28">AU10*30/10</f>
        <v>19.231500856001524</v>
      </c>
      <c r="AX10" s="1">
        <f t="shared" si="25"/>
        <v>0.64105002853338411</v>
      </c>
      <c r="AY10" s="38">
        <v>26500</v>
      </c>
      <c r="AZ10" s="38">
        <v>1994</v>
      </c>
      <c r="BA10" s="2">
        <f>AY10/AZ10</f>
        <v>13.28986960882648</v>
      </c>
      <c r="BB10" s="14">
        <v>30</v>
      </c>
      <c r="BC10" s="12">
        <v>30</v>
      </c>
      <c r="BD10" s="12">
        <f t="shared" si="17"/>
        <v>1</v>
      </c>
      <c r="BE10" s="14">
        <v>3</v>
      </c>
      <c r="BF10" s="14">
        <v>30</v>
      </c>
      <c r="BG10" s="2">
        <v>10</v>
      </c>
      <c r="BH10" s="2">
        <f t="shared" si="27"/>
        <v>0.33333333333333331</v>
      </c>
      <c r="BI10" s="39">
        <v>100</v>
      </c>
      <c r="BJ10" s="14">
        <v>10</v>
      </c>
      <c r="BK10" s="12">
        <v>10</v>
      </c>
      <c r="BL10" s="12">
        <f t="shared" si="18"/>
        <v>1</v>
      </c>
      <c r="BM10" s="14" t="s">
        <v>80</v>
      </c>
      <c r="BN10" s="14">
        <v>40</v>
      </c>
      <c r="BO10" s="12">
        <v>0</v>
      </c>
      <c r="BP10" s="2">
        <f t="shared" si="19"/>
        <v>0</v>
      </c>
      <c r="BQ10" s="14">
        <v>2</v>
      </c>
      <c r="BR10" s="14">
        <v>20</v>
      </c>
      <c r="BS10" s="12">
        <v>0</v>
      </c>
      <c r="BT10" s="12">
        <f t="shared" si="20"/>
        <v>0</v>
      </c>
      <c r="BU10" s="14">
        <v>0</v>
      </c>
      <c r="BV10" s="6">
        <v>2312</v>
      </c>
      <c r="BW10" s="37">
        <f t="shared" si="21"/>
        <v>0</v>
      </c>
      <c r="BX10" s="36">
        <v>20</v>
      </c>
      <c r="BY10" s="12">
        <v>20</v>
      </c>
      <c r="BZ10" s="2">
        <f t="shared" si="22"/>
        <v>1</v>
      </c>
      <c r="CA10" s="40">
        <f t="shared" si="23"/>
        <v>390</v>
      </c>
      <c r="CB10" s="40">
        <f t="shared" si="23"/>
        <v>291.04501668149339</v>
      </c>
      <c r="CC10" s="1">
        <f t="shared" si="24"/>
        <v>0.74626927354229078</v>
      </c>
      <c r="CF10" s="42"/>
      <c r="CG10" s="41"/>
      <c r="CH10" s="10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</row>
    <row r="11" spans="1:133" s="22" customFormat="1" ht="40.5" customHeight="1">
      <c r="A11" s="15" t="s">
        <v>55</v>
      </c>
      <c r="B11" s="15" t="s">
        <v>92</v>
      </c>
      <c r="C11" s="14">
        <v>76</v>
      </c>
      <c r="D11" s="14">
        <v>95</v>
      </c>
      <c r="E11" s="2">
        <f t="shared" si="1"/>
        <v>80</v>
      </c>
      <c r="F11" s="36">
        <v>30</v>
      </c>
      <c r="G11" s="2">
        <v>30</v>
      </c>
      <c r="H11" s="1">
        <f t="shared" si="2"/>
        <v>1</v>
      </c>
      <c r="I11" s="37">
        <v>0</v>
      </c>
      <c r="J11" s="6">
        <v>630</v>
      </c>
      <c r="K11" s="14">
        <v>0</v>
      </c>
      <c r="L11" s="14">
        <v>30</v>
      </c>
      <c r="M11" s="2">
        <v>30</v>
      </c>
      <c r="N11" s="2">
        <f t="shared" si="3"/>
        <v>1</v>
      </c>
      <c r="O11" s="37">
        <v>0</v>
      </c>
      <c r="P11" s="6">
        <v>630</v>
      </c>
      <c r="Q11" s="12">
        <f t="shared" si="4"/>
        <v>0</v>
      </c>
      <c r="R11" s="12">
        <v>30</v>
      </c>
      <c r="S11" s="2">
        <v>30</v>
      </c>
      <c r="T11" s="2">
        <f t="shared" si="5"/>
        <v>1</v>
      </c>
      <c r="U11" s="37">
        <v>0</v>
      </c>
      <c r="V11" s="37">
        <v>0</v>
      </c>
      <c r="W11" s="37">
        <v>0</v>
      </c>
      <c r="X11" s="2">
        <v>30</v>
      </c>
      <c r="Y11" s="2">
        <v>30</v>
      </c>
      <c r="Z11" s="2">
        <f t="shared" si="6"/>
        <v>1</v>
      </c>
      <c r="AA11" s="6">
        <v>2</v>
      </c>
      <c r="AB11" s="6">
        <v>630</v>
      </c>
      <c r="AC11" s="1">
        <f t="shared" si="7"/>
        <v>0.31746031746031744</v>
      </c>
      <c r="AD11" s="14">
        <v>20</v>
      </c>
      <c r="AE11" s="2">
        <v>20</v>
      </c>
      <c r="AF11" s="2">
        <f t="shared" si="8"/>
        <v>1</v>
      </c>
      <c r="AG11" s="6">
        <v>0</v>
      </c>
      <c r="AH11" s="6">
        <v>518</v>
      </c>
      <c r="AI11" s="1">
        <f t="shared" si="9"/>
        <v>0</v>
      </c>
      <c r="AJ11" s="14">
        <v>40</v>
      </c>
      <c r="AK11" s="2">
        <v>40</v>
      </c>
      <c r="AL11" s="2">
        <f t="shared" si="10"/>
        <v>1</v>
      </c>
      <c r="AM11" s="6">
        <v>758</v>
      </c>
      <c r="AN11" s="6">
        <v>760</v>
      </c>
      <c r="AO11" s="1">
        <f t="shared" si="11"/>
        <v>99.73684210526315</v>
      </c>
      <c r="AP11" s="14">
        <v>30</v>
      </c>
      <c r="AQ11" s="14">
        <v>30</v>
      </c>
      <c r="AR11" s="2">
        <f t="shared" si="12"/>
        <v>1</v>
      </c>
      <c r="AS11" s="38">
        <v>44900</v>
      </c>
      <c r="AT11" s="38">
        <v>4524</v>
      </c>
      <c r="AU11" s="12">
        <f t="shared" si="13"/>
        <v>9.924845269672856</v>
      </c>
      <c r="AV11" s="14">
        <v>30</v>
      </c>
      <c r="AW11" s="2">
        <v>30</v>
      </c>
      <c r="AX11" s="1">
        <f t="shared" si="25"/>
        <v>1</v>
      </c>
      <c r="AY11" s="38">
        <v>24100</v>
      </c>
      <c r="AZ11" s="14">
        <v>703</v>
      </c>
      <c r="BA11" s="2">
        <f t="shared" ref="BA11:BA20" si="29">AY11/AZ11</f>
        <v>34.281650071123757</v>
      </c>
      <c r="BB11" s="14">
        <v>30</v>
      </c>
      <c r="BC11" s="12">
        <v>30</v>
      </c>
      <c r="BD11" s="12">
        <f t="shared" si="17"/>
        <v>1</v>
      </c>
      <c r="BE11" s="14">
        <v>0</v>
      </c>
      <c r="BF11" s="14">
        <v>30</v>
      </c>
      <c r="BG11" s="2">
        <v>30</v>
      </c>
      <c r="BH11" s="12">
        <f t="shared" ref="BH11:BH20" si="30">BG11/BF11</f>
        <v>1</v>
      </c>
      <c r="BI11" s="39">
        <v>100</v>
      </c>
      <c r="BJ11" s="14">
        <v>10</v>
      </c>
      <c r="BK11" s="12">
        <v>10</v>
      </c>
      <c r="BL11" s="12">
        <f t="shared" si="18"/>
        <v>1</v>
      </c>
      <c r="BM11" s="43" t="s">
        <v>81</v>
      </c>
      <c r="BN11" s="14">
        <v>40</v>
      </c>
      <c r="BO11" s="12">
        <v>20</v>
      </c>
      <c r="BP11" s="2">
        <f t="shared" si="19"/>
        <v>0.5</v>
      </c>
      <c r="BQ11" s="14">
        <v>0</v>
      </c>
      <c r="BR11" s="14">
        <v>20</v>
      </c>
      <c r="BS11" s="12">
        <v>20</v>
      </c>
      <c r="BT11" s="12">
        <f t="shared" si="20"/>
        <v>1</v>
      </c>
      <c r="BU11" s="14">
        <v>0</v>
      </c>
      <c r="BV11" s="6">
        <v>630</v>
      </c>
      <c r="BW11" s="37">
        <f t="shared" si="21"/>
        <v>0</v>
      </c>
      <c r="BX11" s="36">
        <v>20</v>
      </c>
      <c r="BY11" s="12">
        <v>20</v>
      </c>
      <c r="BZ11" s="2">
        <f t="shared" si="22"/>
        <v>1</v>
      </c>
      <c r="CA11" s="40">
        <f t="shared" si="23"/>
        <v>390</v>
      </c>
      <c r="CB11" s="40">
        <f t="shared" si="23"/>
        <v>370</v>
      </c>
      <c r="CC11" s="1">
        <f t="shared" si="24"/>
        <v>0.94871794871794868</v>
      </c>
      <c r="CF11" s="9"/>
      <c r="CG11" s="41"/>
      <c r="CH11" s="10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</row>
    <row r="12" spans="1:133" ht="40.5" customHeight="1">
      <c r="A12" s="15" t="s">
        <v>56</v>
      </c>
      <c r="B12" s="15" t="s">
        <v>99</v>
      </c>
      <c r="C12" s="14">
        <v>94</v>
      </c>
      <c r="D12" s="14">
        <v>185</v>
      </c>
      <c r="E12" s="2">
        <f t="shared" si="1"/>
        <v>50.810810810810814</v>
      </c>
      <c r="F12" s="36">
        <v>30</v>
      </c>
      <c r="G12" s="2">
        <f>E12*30/70</f>
        <v>21.776061776061777</v>
      </c>
      <c r="H12" s="1">
        <f t="shared" si="2"/>
        <v>0.72586872586872586</v>
      </c>
      <c r="I12" s="37">
        <v>0</v>
      </c>
      <c r="J12" s="6">
        <v>2492</v>
      </c>
      <c r="K12" s="14">
        <v>0</v>
      </c>
      <c r="L12" s="14">
        <v>30</v>
      </c>
      <c r="M12" s="2">
        <v>30</v>
      </c>
      <c r="N12" s="2">
        <f t="shared" si="3"/>
        <v>1</v>
      </c>
      <c r="O12" s="37">
        <v>0</v>
      </c>
      <c r="P12" s="6">
        <v>2492</v>
      </c>
      <c r="Q12" s="12">
        <f t="shared" si="4"/>
        <v>0</v>
      </c>
      <c r="R12" s="12">
        <v>30</v>
      </c>
      <c r="S12" s="2">
        <v>30</v>
      </c>
      <c r="T12" s="2">
        <f t="shared" si="5"/>
        <v>1</v>
      </c>
      <c r="U12" s="37">
        <v>0</v>
      </c>
      <c r="V12" s="37">
        <v>0</v>
      </c>
      <c r="W12" s="37">
        <v>0</v>
      </c>
      <c r="X12" s="2">
        <v>30</v>
      </c>
      <c r="Y12" s="2">
        <v>30</v>
      </c>
      <c r="Z12" s="2">
        <f t="shared" si="6"/>
        <v>1</v>
      </c>
      <c r="AA12" s="6">
        <v>0</v>
      </c>
      <c r="AB12" s="6">
        <v>2492</v>
      </c>
      <c r="AC12" s="1">
        <f t="shared" si="7"/>
        <v>0</v>
      </c>
      <c r="AD12" s="14">
        <v>20</v>
      </c>
      <c r="AE12" s="2">
        <v>20</v>
      </c>
      <c r="AF12" s="2">
        <f t="shared" si="8"/>
        <v>1</v>
      </c>
      <c r="AG12" s="6">
        <v>0</v>
      </c>
      <c r="AH12" s="6">
        <v>2453</v>
      </c>
      <c r="AI12" s="1">
        <f t="shared" si="9"/>
        <v>0</v>
      </c>
      <c r="AJ12" s="14">
        <v>40</v>
      </c>
      <c r="AK12" s="2">
        <v>40</v>
      </c>
      <c r="AL12" s="2">
        <f t="shared" si="10"/>
        <v>1</v>
      </c>
      <c r="AM12" s="6">
        <v>1561</v>
      </c>
      <c r="AN12" s="6">
        <v>1564</v>
      </c>
      <c r="AO12" s="1">
        <f t="shared" si="11"/>
        <v>99.808184143222505</v>
      </c>
      <c r="AP12" s="14">
        <v>30</v>
      </c>
      <c r="AQ12" s="14">
        <v>30</v>
      </c>
      <c r="AR12" s="2">
        <f t="shared" si="12"/>
        <v>1</v>
      </c>
      <c r="AS12" s="38">
        <v>151800</v>
      </c>
      <c r="AT12" s="38">
        <v>12398</v>
      </c>
      <c r="AU12" s="2">
        <f t="shared" si="13"/>
        <v>12.243910308114211</v>
      </c>
      <c r="AV12" s="14">
        <v>30</v>
      </c>
      <c r="AW12" s="2">
        <v>30</v>
      </c>
      <c r="AX12" s="1">
        <f t="shared" si="25"/>
        <v>1</v>
      </c>
      <c r="AY12" s="38">
        <v>30900</v>
      </c>
      <c r="AZ12" s="38">
        <v>2267</v>
      </c>
      <c r="BA12" s="2">
        <f t="shared" si="29"/>
        <v>13.630348478164976</v>
      </c>
      <c r="BB12" s="14">
        <v>30</v>
      </c>
      <c r="BC12" s="12">
        <v>30</v>
      </c>
      <c r="BD12" s="12">
        <f t="shared" si="17"/>
        <v>1</v>
      </c>
      <c r="BE12" s="14">
        <v>0</v>
      </c>
      <c r="BF12" s="14">
        <v>30</v>
      </c>
      <c r="BG12" s="2">
        <v>30</v>
      </c>
      <c r="BH12" s="12">
        <f t="shared" si="30"/>
        <v>1</v>
      </c>
      <c r="BI12" s="39">
        <v>100</v>
      </c>
      <c r="BJ12" s="14">
        <v>10</v>
      </c>
      <c r="BK12" s="12">
        <v>10</v>
      </c>
      <c r="BL12" s="12">
        <f t="shared" si="18"/>
        <v>1</v>
      </c>
      <c r="BM12" s="14" t="s">
        <v>80</v>
      </c>
      <c r="BN12" s="14">
        <v>40</v>
      </c>
      <c r="BO12" s="12">
        <v>0</v>
      </c>
      <c r="BP12" s="2">
        <f t="shared" si="19"/>
        <v>0</v>
      </c>
      <c r="BQ12" s="14">
        <v>0</v>
      </c>
      <c r="BR12" s="14">
        <v>20</v>
      </c>
      <c r="BS12" s="12">
        <v>20</v>
      </c>
      <c r="BT12" s="12">
        <f t="shared" si="20"/>
        <v>1</v>
      </c>
      <c r="BU12" s="14">
        <v>0</v>
      </c>
      <c r="BV12" s="6">
        <v>2492</v>
      </c>
      <c r="BW12" s="37">
        <f t="shared" si="21"/>
        <v>0</v>
      </c>
      <c r="BX12" s="36">
        <v>20</v>
      </c>
      <c r="BY12" s="12">
        <v>20</v>
      </c>
      <c r="BZ12" s="2">
        <f t="shared" si="22"/>
        <v>1</v>
      </c>
      <c r="CA12" s="40">
        <f t="shared" si="23"/>
        <v>390</v>
      </c>
      <c r="CB12" s="40">
        <f t="shared" si="23"/>
        <v>341.77606177606179</v>
      </c>
      <c r="CC12" s="1">
        <f t="shared" si="24"/>
        <v>0.87634887634887637</v>
      </c>
      <c r="CD12" s="18"/>
      <c r="CE12" s="18"/>
      <c r="CF12" s="42"/>
      <c r="CG12" s="41"/>
      <c r="CH12" s="10"/>
      <c r="CI12" s="23"/>
      <c r="DZ12" s="19"/>
      <c r="EA12" s="19"/>
      <c r="EB12" s="19"/>
      <c r="EC12" s="19"/>
    </row>
    <row r="13" spans="1:133" ht="40.5" customHeight="1">
      <c r="A13" s="15" t="s">
        <v>57</v>
      </c>
      <c r="B13" s="15" t="s">
        <v>88</v>
      </c>
      <c r="C13" s="36">
        <v>59</v>
      </c>
      <c r="D13" s="36">
        <v>91</v>
      </c>
      <c r="E13" s="2">
        <f t="shared" si="1"/>
        <v>64.835164835164832</v>
      </c>
      <c r="F13" s="36">
        <v>30</v>
      </c>
      <c r="G13" s="2">
        <f>E13*30/70</f>
        <v>27.786499215070641</v>
      </c>
      <c r="H13" s="1">
        <f t="shared" si="2"/>
        <v>0.92621664050235475</v>
      </c>
      <c r="I13" s="37">
        <v>0</v>
      </c>
      <c r="J13" s="6">
        <v>1250</v>
      </c>
      <c r="K13" s="14">
        <v>0</v>
      </c>
      <c r="L13" s="14">
        <v>30</v>
      </c>
      <c r="M13" s="2">
        <v>30</v>
      </c>
      <c r="N13" s="2">
        <f t="shared" si="3"/>
        <v>1</v>
      </c>
      <c r="O13" s="37">
        <v>0</v>
      </c>
      <c r="P13" s="6">
        <v>1250</v>
      </c>
      <c r="Q13" s="12">
        <f t="shared" si="4"/>
        <v>0</v>
      </c>
      <c r="R13" s="12">
        <v>30</v>
      </c>
      <c r="S13" s="2">
        <v>30</v>
      </c>
      <c r="T13" s="2">
        <f t="shared" si="5"/>
        <v>1</v>
      </c>
      <c r="U13" s="37">
        <v>0</v>
      </c>
      <c r="V13" s="37">
        <v>0</v>
      </c>
      <c r="W13" s="37">
        <v>0</v>
      </c>
      <c r="X13" s="2">
        <v>30</v>
      </c>
      <c r="Y13" s="2">
        <v>30</v>
      </c>
      <c r="Z13" s="2">
        <f t="shared" si="6"/>
        <v>1</v>
      </c>
      <c r="AA13" s="6">
        <v>0</v>
      </c>
      <c r="AB13" s="6">
        <v>1250</v>
      </c>
      <c r="AC13" s="1">
        <f t="shared" si="7"/>
        <v>0</v>
      </c>
      <c r="AD13" s="14">
        <v>20</v>
      </c>
      <c r="AE13" s="2">
        <v>20</v>
      </c>
      <c r="AF13" s="2">
        <f t="shared" si="8"/>
        <v>1</v>
      </c>
      <c r="AG13" s="6">
        <v>0</v>
      </c>
      <c r="AH13" s="6">
        <v>1250</v>
      </c>
      <c r="AI13" s="1">
        <f t="shared" si="9"/>
        <v>0</v>
      </c>
      <c r="AJ13" s="14">
        <v>40</v>
      </c>
      <c r="AK13" s="2">
        <v>40</v>
      </c>
      <c r="AL13" s="2">
        <f t="shared" si="10"/>
        <v>1</v>
      </c>
      <c r="AM13" s="6">
        <v>561</v>
      </c>
      <c r="AN13" s="6">
        <v>561</v>
      </c>
      <c r="AO13" s="1">
        <f t="shared" si="11"/>
        <v>100</v>
      </c>
      <c r="AP13" s="14">
        <v>30</v>
      </c>
      <c r="AQ13" s="14">
        <v>30</v>
      </c>
      <c r="AR13" s="2">
        <f t="shared" si="12"/>
        <v>1</v>
      </c>
      <c r="AS13" s="38">
        <v>49300</v>
      </c>
      <c r="AT13" s="38">
        <v>5839</v>
      </c>
      <c r="AU13" s="2">
        <f t="shared" si="13"/>
        <v>8.4432265798938175</v>
      </c>
      <c r="AV13" s="14">
        <v>30</v>
      </c>
      <c r="AW13" s="2">
        <f t="shared" ref="AW13" si="31">AU13*30/10</f>
        <v>25.329679739681453</v>
      </c>
      <c r="AX13" s="1">
        <f t="shared" si="25"/>
        <v>0.84432265798938178</v>
      </c>
      <c r="AY13" s="38">
        <v>23900</v>
      </c>
      <c r="AZ13" s="38">
        <v>2006</v>
      </c>
      <c r="BA13" s="2">
        <f t="shared" si="29"/>
        <v>11.914257228315055</v>
      </c>
      <c r="BB13" s="14">
        <v>30</v>
      </c>
      <c r="BC13" s="12">
        <v>30</v>
      </c>
      <c r="BD13" s="12">
        <f t="shared" si="17"/>
        <v>1</v>
      </c>
      <c r="BE13" s="14">
        <v>0</v>
      </c>
      <c r="BF13" s="14">
        <v>30</v>
      </c>
      <c r="BG13" s="2">
        <v>30</v>
      </c>
      <c r="BH13" s="12">
        <f t="shared" si="30"/>
        <v>1</v>
      </c>
      <c r="BI13" s="39">
        <v>50</v>
      </c>
      <c r="BJ13" s="14">
        <v>10</v>
      </c>
      <c r="BK13" s="12">
        <v>10</v>
      </c>
      <c r="BL13" s="12">
        <f t="shared" ref="BL13" si="32">BK13/BJ13</f>
        <v>1</v>
      </c>
      <c r="BM13" s="14" t="s">
        <v>80</v>
      </c>
      <c r="BN13" s="14">
        <v>40</v>
      </c>
      <c r="BO13" s="12">
        <v>0</v>
      </c>
      <c r="BP13" s="2">
        <f t="shared" si="19"/>
        <v>0</v>
      </c>
      <c r="BQ13" s="14">
        <v>0</v>
      </c>
      <c r="BR13" s="14">
        <v>20</v>
      </c>
      <c r="BS13" s="12">
        <v>20</v>
      </c>
      <c r="BT13" s="12">
        <f t="shared" si="20"/>
        <v>1</v>
      </c>
      <c r="BU13" s="14">
        <v>0</v>
      </c>
      <c r="BV13" s="6">
        <v>1250</v>
      </c>
      <c r="BW13" s="37">
        <f t="shared" si="21"/>
        <v>0</v>
      </c>
      <c r="BX13" s="36">
        <v>20</v>
      </c>
      <c r="BY13" s="12">
        <v>20</v>
      </c>
      <c r="BZ13" s="2">
        <f t="shared" si="22"/>
        <v>1</v>
      </c>
      <c r="CA13" s="40">
        <f t="shared" si="23"/>
        <v>390</v>
      </c>
      <c r="CB13" s="40">
        <f t="shared" si="23"/>
        <v>343.11617895475212</v>
      </c>
      <c r="CC13" s="1">
        <f t="shared" si="24"/>
        <v>0.87978507424295416</v>
      </c>
      <c r="CF13" s="9"/>
      <c r="CG13" s="41"/>
      <c r="CH13" s="10"/>
      <c r="CI13" s="23"/>
      <c r="DZ13" s="19"/>
      <c r="EA13" s="19"/>
      <c r="EB13" s="19"/>
      <c r="EC13" s="19"/>
    </row>
    <row r="14" spans="1:133" s="22" customFormat="1" ht="40.5" customHeight="1">
      <c r="A14" s="15" t="s">
        <v>58</v>
      </c>
      <c r="B14" s="15" t="s">
        <v>93</v>
      </c>
      <c r="C14" s="14">
        <v>104</v>
      </c>
      <c r="D14" s="14">
        <v>173</v>
      </c>
      <c r="E14" s="2">
        <f t="shared" si="1"/>
        <v>60.115606936416185</v>
      </c>
      <c r="F14" s="36">
        <v>30</v>
      </c>
      <c r="G14" s="2">
        <f t="shared" ref="G14:G15" si="33">E14*30/70</f>
        <v>25.763831544178366</v>
      </c>
      <c r="H14" s="1">
        <f t="shared" si="2"/>
        <v>0.8587943848059455</v>
      </c>
      <c r="I14" s="37">
        <v>0</v>
      </c>
      <c r="J14" s="6">
        <v>1916</v>
      </c>
      <c r="K14" s="14">
        <v>0</v>
      </c>
      <c r="L14" s="14">
        <v>30</v>
      </c>
      <c r="M14" s="2">
        <v>30</v>
      </c>
      <c r="N14" s="2">
        <f t="shared" si="3"/>
        <v>1</v>
      </c>
      <c r="O14" s="37">
        <v>0</v>
      </c>
      <c r="P14" s="6">
        <v>1916</v>
      </c>
      <c r="Q14" s="12">
        <f t="shared" si="4"/>
        <v>0</v>
      </c>
      <c r="R14" s="12">
        <v>30</v>
      </c>
      <c r="S14" s="2">
        <v>30</v>
      </c>
      <c r="T14" s="2">
        <f t="shared" si="5"/>
        <v>1</v>
      </c>
      <c r="U14" s="37">
        <v>0</v>
      </c>
      <c r="V14" s="37">
        <v>0</v>
      </c>
      <c r="W14" s="37">
        <v>0</v>
      </c>
      <c r="X14" s="2">
        <v>30</v>
      </c>
      <c r="Y14" s="2">
        <v>30</v>
      </c>
      <c r="Z14" s="2">
        <f t="shared" si="6"/>
        <v>1</v>
      </c>
      <c r="AA14" s="6">
        <v>2</v>
      </c>
      <c r="AB14" s="6">
        <v>1916</v>
      </c>
      <c r="AC14" s="1">
        <f t="shared" si="7"/>
        <v>0.10438413361169101</v>
      </c>
      <c r="AD14" s="14">
        <v>20</v>
      </c>
      <c r="AE14" s="2">
        <v>20</v>
      </c>
      <c r="AF14" s="2">
        <f t="shared" si="8"/>
        <v>1</v>
      </c>
      <c r="AG14" s="6">
        <v>1</v>
      </c>
      <c r="AH14" s="6">
        <v>549</v>
      </c>
      <c r="AI14" s="1">
        <f t="shared" si="9"/>
        <v>0.18214936247723132</v>
      </c>
      <c r="AJ14" s="14">
        <v>40</v>
      </c>
      <c r="AK14" s="2">
        <v>40</v>
      </c>
      <c r="AL14" s="2">
        <f t="shared" si="10"/>
        <v>1</v>
      </c>
      <c r="AM14" s="6">
        <v>239</v>
      </c>
      <c r="AN14" s="6">
        <v>243</v>
      </c>
      <c r="AO14" s="1">
        <f t="shared" si="11"/>
        <v>98.353909465020578</v>
      </c>
      <c r="AP14" s="14">
        <v>30</v>
      </c>
      <c r="AQ14" s="14">
        <v>30</v>
      </c>
      <c r="AR14" s="2">
        <f t="shared" si="12"/>
        <v>1</v>
      </c>
      <c r="AS14" s="38">
        <v>135000</v>
      </c>
      <c r="AT14" s="38">
        <v>5798</v>
      </c>
      <c r="AU14" s="2">
        <f t="shared" si="13"/>
        <v>23.283890996895479</v>
      </c>
      <c r="AV14" s="14">
        <v>30</v>
      </c>
      <c r="AW14" s="2">
        <v>30</v>
      </c>
      <c r="AX14" s="1">
        <f t="shared" si="25"/>
        <v>1</v>
      </c>
      <c r="AY14" s="38">
        <v>8900</v>
      </c>
      <c r="AZ14" s="14">
        <v>858</v>
      </c>
      <c r="BA14" s="2">
        <f t="shared" si="29"/>
        <v>10.372960372960373</v>
      </c>
      <c r="BB14" s="14">
        <v>30</v>
      </c>
      <c r="BC14" s="12">
        <v>30</v>
      </c>
      <c r="BD14" s="12">
        <f t="shared" si="17"/>
        <v>1</v>
      </c>
      <c r="BE14" s="14">
        <v>0</v>
      </c>
      <c r="BF14" s="14">
        <v>30</v>
      </c>
      <c r="BG14" s="2">
        <v>30</v>
      </c>
      <c r="BH14" s="12">
        <f t="shared" si="30"/>
        <v>1</v>
      </c>
      <c r="BI14" s="39">
        <v>100</v>
      </c>
      <c r="BJ14" s="14">
        <v>10</v>
      </c>
      <c r="BK14" s="12">
        <v>10</v>
      </c>
      <c r="BL14" s="12">
        <f t="shared" si="18"/>
        <v>1</v>
      </c>
      <c r="BM14" s="14" t="s">
        <v>80</v>
      </c>
      <c r="BN14" s="14">
        <v>40</v>
      </c>
      <c r="BO14" s="12">
        <v>0</v>
      </c>
      <c r="BP14" s="2">
        <f t="shared" si="19"/>
        <v>0</v>
      </c>
      <c r="BQ14" s="14">
        <v>0</v>
      </c>
      <c r="BR14" s="14">
        <v>20</v>
      </c>
      <c r="BS14" s="12">
        <v>20</v>
      </c>
      <c r="BT14" s="12">
        <f t="shared" si="20"/>
        <v>1</v>
      </c>
      <c r="BU14" s="14">
        <v>0</v>
      </c>
      <c r="BV14" s="6">
        <v>1916</v>
      </c>
      <c r="BW14" s="37">
        <f t="shared" si="21"/>
        <v>0</v>
      </c>
      <c r="BX14" s="36">
        <v>20</v>
      </c>
      <c r="BY14" s="12">
        <v>20</v>
      </c>
      <c r="BZ14" s="2">
        <f t="shared" si="22"/>
        <v>1</v>
      </c>
      <c r="CA14" s="40">
        <f t="shared" si="23"/>
        <v>390</v>
      </c>
      <c r="CB14" s="40">
        <f t="shared" si="23"/>
        <v>345.7638315441784</v>
      </c>
      <c r="CC14" s="1">
        <f t="shared" si="24"/>
        <v>0.88657392703635485</v>
      </c>
      <c r="CF14" s="42"/>
      <c r="CG14" s="41"/>
      <c r="CH14" s="10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</row>
    <row r="15" spans="1:133" ht="40.5" customHeight="1">
      <c r="A15" s="15" t="s">
        <v>59</v>
      </c>
      <c r="B15" s="15" t="s">
        <v>89</v>
      </c>
      <c r="C15" s="14">
        <v>30</v>
      </c>
      <c r="D15" s="14">
        <v>69</v>
      </c>
      <c r="E15" s="2">
        <f t="shared" si="1"/>
        <v>43.478260869565219</v>
      </c>
      <c r="F15" s="36">
        <v>30</v>
      </c>
      <c r="G15" s="2">
        <f t="shared" si="33"/>
        <v>18.633540372670808</v>
      </c>
      <c r="H15" s="1">
        <f t="shared" si="2"/>
        <v>0.62111801242236031</v>
      </c>
      <c r="I15" s="37">
        <v>0</v>
      </c>
      <c r="J15" s="6">
        <v>816</v>
      </c>
      <c r="K15" s="14">
        <v>0</v>
      </c>
      <c r="L15" s="14">
        <v>30</v>
      </c>
      <c r="M15" s="2">
        <v>30</v>
      </c>
      <c r="N15" s="2">
        <f t="shared" si="3"/>
        <v>1</v>
      </c>
      <c r="O15" s="37">
        <v>0</v>
      </c>
      <c r="P15" s="6">
        <v>816</v>
      </c>
      <c r="Q15" s="12">
        <f t="shared" si="4"/>
        <v>0</v>
      </c>
      <c r="R15" s="12">
        <v>30</v>
      </c>
      <c r="S15" s="2">
        <v>30</v>
      </c>
      <c r="T15" s="2">
        <f t="shared" si="5"/>
        <v>1</v>
      </c>
      <c r="U15" s="37">
        <v>0</v>
      </c>
      <c r="V15" s="37">
        <v>0</v>
      </c>
      <c r="W15" s="37">
        <v>0</v>
      </c>
      <c r="X15" s="2">
        <v>30</v>
      </c>
      <c r="Y15" s="2">
        <v>30</v>
      </c>
      <c r="Z15" s="2">
        <f t="shared" si="6"/>
        <v>1</v>
      </c>
      <c r="AA15" s="6">
        <v>3</v>
      </c>
      <c r="AB15" s="6">
        <v>816</v>
      </c>
      <c r="AC15" s="1">
        <f t="shared" si="7"/>
        <v>0.36764705882352938</v>
      </c>
      <c r="AD15" s="14">
        <v>20</v>
      </c>
      <c r="AE15" s="2">
        <v>20</v>
      </c>
      <c r="AF15" s="2">
        <f t="shared" si="8"/>
        <v>1</v>
      </c>
      <c r="AG15" s="6">
        <v>1</v>
      </c>
      <c r="AH15" s="6">
        <v>388</v>
      </c>
      <c r="AI15" s="1">
        <f t="shared" si="9"/>
        <v>0.25773195876288657</v>
      </c>
      <c r="AJ15" s="14">
        <v>40</v>
      </c>
      <c r="AK15" s="2">
        <v>40</v>
      </c>
      <c r="AL15" s="2">
        <f t="shared" si="10"/>
        <v>1</v>
      </c>
      <c r="AM15" s="14">
        <v>0</v>
      </c>
      <c r="AN15" s="14">
        <v>0</v>
      </c>
      <c r="AO15" s="1">
        <v>0</v>
      </c>
      <c r="AP15" s="14">
        <v>30</v>
      </c>
      <c r="AQ15" s="14">
        <v>0</v>
      </c>
      <c r="AR15" s="2">
        <f t="shared" si="12"/>
        <v>0</v>
      </c>
      <c r="AS15" s="38">
        <v>12000</v>
      </c>
      <c r="AT15" s="38">
        <v>1627</v>
      </c>
      <c r="AU15" s="2">
        <f t="shared" si="13"/>
        <v>7.375537799631223</v>
      </c>
      <c r="AV15" s="14">
        <v>30</v>
      </c>
      <c r="AW15" s="2">
        <f t="shared" ref="AW15" si="34">AU15*30/10</f>
        <v>22.126613398893671</v>
      </c>
      <c r="AX15" s="1">
        <f t="shared" si="25"/>
        <v>0.73755377996312232</v>
      </c>
      <c r="AY15" s="38">
        <v>22400</v>
      </c>
      <c r="AZ15" s="38">
        <v>1412</v>
      </c>
      <c r="BA15" s="2">
        <f t="shared" si="29"/>
        <v>15.864022662889518</v>
      </c>
      <c r="BB15" s="14">
        <v>30</v>
      </c>
      <c r="BC15" s="12">
        <v>30</v>
      </c>
      <c r="BD15" s="12">
        <f t="shared" si="17"/>
        <v>1</v>
      </c>
      <c r="BE15" s="14">
        <v>0</v>
      </c>
      <c r="BF15" s="14">
        <v>30</v>
      </c>
      <c r="BG15" s="2">
        <v>30</v>
      </c>
      <c r="BH15" s="12">
        <f t="shared" si="30"/>
        <v>1</v>
      </c>
      <c r="BI15" s="39">
        <v>100</v>
      </c>
      <c r="BJ15" s="14">
        <v>10</v>
      </c>
      <c r="BK15" s="12">
        <v>10</v>
      </c>
      <c r="BL15" s="12">
        <f t="shared" si="18"/>
        <v>1</v>
      </c>
      <c r="BM15" s="14" t="s">
        <v>80</v>
      </c>
      <c r="BN15" s="14">
        <v>40</v>
      </c>
      <c r="BO15" s="12">
        <v>0</v>
      </c>
      <c r="BP15" s="2">
        <f t="shared" si="19"/>
        <v>0</v>
      </c>
      <c r="BQ15" s="14">
        <v>0</v>
      </c>
      <c r="BR15" s="14">
        <v>20</v>
      </c>
      <c r="BS15" s="12">
        <v>20</v>
      </c>
      <c r="BT15" s="12">
        <f t="shared" si="20"/>
        <v>1</v>
      </c>
      <c r="BU15" s="14">
        <v>0</v>
      </c>
      <c r="BV15" s="6">
        <v>816</v>
      </c>
      <c r="BW15" s="37">
        <f t="shared" si="21"/>
        <v>0</v>
      </c>
      <c r="BX15" s="36">
        <v>20</v>
      </c>
      <c r="BY15" s="12">
        <v>20</v>
      </c>
      <c r="BZ15" s="2">
        <f t="shared" si="22"/>
        <v>1</v>
      </c>
      <c r="CA15" s="40">
        <f t="shared" si="23"/>
        <v>390</v>
      </c>
      <c r="CB15" s="40">
        <f t="shared" si="23"/>
        <v>300.76015377156449</v>
      </c>
      <c r="CC15" s="1">
        <f t="shared" si="24"/>
        <v>0.77117988146554994</v>
      </c>
      <c r="CF15" s="9"/>
      <c r="CG15" s="41"/>
      <c r="CH15" s="10"/>
      <c r="CI15" s="23"/>
      <c r="DZ15" s="19"/>
      <c r="EA15" s="19"/>
      <c r="EB15" s="19"/>
      <c r="EC15" s="19"/>
    </row>
    <row r="16" spans="1:133" ht="40.5" customHeight="1">
      <c r="A16" s="15" t="s">
        <v>60</v>
      </c>
      <c r="B16" s="15" t="s">
        <v>97</v>
      </c>
      <c r="C16" s="14">
        <v>86</v>
      </c>
      <c r="D16" s="14">
        <v>143</v>
      </c>
      <c r="E16" s="2">
        <f t="shared" si="1"/>
        <v>60.139860139860133</v>
      </c>
      <c r="F16" s="36">
        <v>30</v>
      </c>
      <c r="G16" s="2">
        <f>E16*30/70</f>
        <v>25.774225774225769</v>
      </c>
      <c r="H16" s="1">
        <f t="shared" si="2"/>
        <v>0.85914085914085903</v>
      </c>
      <c r="I16" s="37">
        <v>0</v>
      </c>
      <c r="J16" s="6">
        <v>1302</v>
      </c>
      <c r="K16" s="14">
        <v>0</v>
      </c>
      <c r="L16" s="14">
        <v>30</v>
      </c>
      <c r="M16" s="2">
        <v>30</v>
      </c>
      <c r="N16" s="2">
        <f t="shared" si="3"/>
        <v>1</v>
      </c>
      <c r="O16" s="37">
        <v>0</v>
      </c>
      <c r="P16" s="6">
        <v>1302</v>
      </c>
      <c r="Q16" s="12">
        <f t="shared" si="4"/>
        <v>0</v>
      </c>
      <c r="R16" s="12">
        <v>30</v>
      </c>
      <c r="S16" s="2">
        <v>30</v>
      </c>
      <c r="T16" s="2">
        <f t="shared" si="5"/>
        <v>1</v>
      </c>
      <c r="U16" s="37">
        <v>0</v>
      </c>
      <c r="V16" s="37">
        <v>0</v>
      </c>
      <c r="W16" s="37">
        <v>0</v>
      </c>
      <c r="X16" s="2">
        <v>30</v>
      </c>
      <c r="Y16" s="2">
        <v>30</v>
      </c>
      <c r="Z16" s="2">
        <f t="shared" si="6"/>
        <v>1</v>
      </c>
      <c r="AA16" s="6">
        <v>1</v>
      </c>
      <c r="AB16" s="6">
        <v>1302</v>
      </c>
      <c r="AC16" s="1">
        <f t="shared" si="7"/>
        <v>7.6804915514592939E-2</v>
      </c>
      <c r="AD16" s="14">
        <v>20</v>
      </c>
      <c r="AE16" s="2">
        <v>20</v>
      </c>
      <c r="AF16" s="2">
        <f t="shared" si="8"/>
        <v>1</v>
      </c>
      <c r="AG16" s="6">
        <v>1</v>
      </c>
      <c r="AH16" s="6">
        <v>1015</v>
      </c>
      <c r="AI16" s="1">
        <f t="shared" si="9"/>
        <v>9.852216748768472E-2</v>
      </c>
      <c r="AJ16" s="14">
        <v>40</v>
      </c>
      <c r="AK16" s="2">
        <v>40</v>
      </c>
      <c r="AL16" s="2">
        <f t="shared" si="10"/>
        <v>1</v>
      </c>
      <c r="AM16" s="6">
        <v>948</v>
      </c>
      <c r="AN16" s="6">
        <v>948</v>
      </c>
      <c r="AO16" s="1">
        <f t="shared" si="11"/>
        <v>100</v>
      </c>
      <c r="AP16" s="14">
        <v>30</v>
      </c>
      <c r="AQ16" s="14">
        <v>30</v>
      </c>
      <c r="AR16" s="2">
        <f t="shared" si="12"/>
        <v>1</v>
      </c>
      <c r="AS16" s="38">
        <v>190600</v>
      </c>
      <c r="AT16" s="38">
        <v>7556</v>
      </c>
      <c r="AU16" s="2">
        <f t="shared" si="13"/>
        <v>25.224986765484385</v>
      </c>
      <c r="AV16" s="14">
        <v>30</v>
      </c>
      <c r="AW16" s="2">
        <v>30</v>
      </c>
      <c r="AX16" s="1">
        <f t="shared" si="25"/>
        <v>1</v>
      </c>
      <c r="AY16" s="38">
        <v>75900</v>
      </c>
      <c r="AZ16" s="38">
        <v>3200</v>
      </c>
      <c r="BA16" s="2">
        <f t="shared" si="29"/>
        <v>23.71875</v>
      </c>
      <c r="BB16" s="14">
        <v>30</v>
      </c>
      <c r="BC16" s="12">
        <v>30</v>
      </c>
      <c r="BD16" s="12">
        <f t="shared" si="17"/>
        <v>1</v>
      </c>
      <c r="BE16" s="14">
        <v>0</v>
      </c>
      <c r="BF16" s="14">
        <v>30</v>
      </c>
      <c r="BG16" s="2">
        <v>30</v>
      </c>
      <c r="BH16" s="12">
        <f t="shared" si="30"/>
        <v>1</v>
      </c>
      <c r="BI16" s="39">
        <v>50</v>
      </c>
      <c r="BJ16" s="14">
        <v>10</v>
      </c>
      <c r="BK16" s="12">
        <v>10</v>
      </c>
      <c r="BL16" s="12">
        <f t="shared" si="18"/>
        <v>1</v>
      </c>
      <c r="BM16" s="14" t="s">
        <v>80</v>
      </c>
      <c r="BN16" s="14">
        <v>40</v>
      </c>
      <c r="BO16" s="12">
        <v>0</v>
      </c>
      <c r="BP16" s="2">
        <f t="shared" si="19"/>
        <v>0</v>
      </c>
      <c r="BQ16" s="35">
        <v>2</v>
      </c>
      <c r="BR16" s="14">
        <v>20</v>
      </c>
      <c r="BS16" s="12">
        <v>0</v>
      </c>
      <c r="BT16" s="12">
        <f t="shared" si="20"/>
        <v>0</v>
      </c>
      <c r="BU16" s="14">
        <v>0</v>
      </c>
      <c r="BV16" s="6">
        <v>1302</v>
      </c>
      <c r="BW16" s="37">
        <f t="shared" si="21"/>
        <v>0</v>
      </c>
      <c r="BX16" s="36">
        <v>20</v>
      </c>
      <c r="BY16" s="12">
        <v>20</v>
      </c>
      <c r="BZ16" s="2">
        <f t="shared" si="22"/>
        <v>1</v>
      </c>
      <c r="CA16" s="40">
        <f t="shared" si="23"/>
        <v>390</v>
      </c>
      <c r="CB16" s="40">
        <f t="shared" si="23"/>
        <v>325.77422577422578</v>
      </c>
      <c r="CC16" s="1">
        <f t="shared" si="24"/>
        <v>0.83531852762621994</v>
      </c>
      <c r="CF16" s="42"/>
      <c r="CG16" s="41"/>
      <c r="CH16" s="10"/>
      <c r="CI16" s="23"/>
      <c r="DZ16" s="19"/>
      <c r="EA16" s="19"/>
      <c r="EB16" s="19"/>
      <c r="EC16" s="19"/>
    </row>
    <row r="17" spans="1:133" ht="40.5" customHeight="1">
      <c r="A17" s="15" t="s">
        <v>61</v>
      </c>
      <c r="B17" s="15" t="s">
        <v>98</v>
      </c>
      <c r="C17" s="14">
        <v>52</v>
      </c>
      <c r="D17" s="14">
        <v>92</v>
      </c>
      <c r="E17" s="2">
        <f t="shared" si="1"/>
        <v>56.521739130434781</v>
      </c>
      <c r="F17" s="36">
        <v>30</v>
      </c>
      <c r="G17" s="2">
        <f>E17*30/70</f>
        <v>24.22360248447205</v>
      </c>
      <c r="H17" s="1">
        <f t="shared" si="2"/>
        <v>0.80745341614906829</v>
      </c>
      <c r="I17" s="37">
        <v>0</v>
      </c>
      <c r="J17" s="6">
        <v>1400</v>
      </c>
      <c r="K17" s="14">
        <v>0</v>
      </c>
      <c r="L17" s="14">
        <v>30</v>
      </c>
      <c r="M17" s="2">
        <v>30</v>
      </c>
      <c r="N17" s="2">
        <f t="shared" si="3"/>
        <v>1</v>
      </c>
      <c r="O17" s="37">
        <v>0</v>
      </c>
      <c r="P17" s="6">
        <v>1400</v>
      </c>
      <c r="Q17" s="12">
        <f t="shared" si="4"/>
        <v>0</v>
      </c>
      <c r="R17" s="12">
        <v>30</v>
      </c>
      <c r="S17" s="2">
        <v>30</v>
      </c>
      <c r="T17" s="2">
        <f t="shared" si="5"/>
        <v>1</v>
      </c>
      <c r="U17" s="37">
        <v>0</v>
      </c>
      <c r="V17" s="37">
        <v>0</v>
      </c>
      <c r="W17" s="37">
        <v>0</v>
      </c>
      <c r="X17" s="2">
        <v>30</v>
      </c>
      <c r="Y17" s="2">
        <v>30</v>
      </c>
      <c r="Z17" s="2">
        <f t="shared" si="6"/>
        <v>1</v>
      </c>
      <c r="AA17" s="6">
        <v>3</v>
      </c>
      <c r="AB17" s="6">
        <v>1400</v>
      </c>
      <c r="AC17" s="1">
        <f t="shared" si="7"/>
        <v>0.2142857142857143</v>
      </c>
      <c r="AD17" s="14">
        <v>20</v>
      </c>
      <c r="AE17" s="2">
        <v>20</v>
      </c>
      <c r="AF17" s="2">
        <f t="shared" si="8"/>
        <v>1</v>
      </c>
      <c r="AG17" s="6">
        <v>0</v>
      </c>
      <c r="AH17" s="6">
        <v>269</v>
      </c>
      <c r="AI17" s="1">
        <f t="shared" si="9"/>
        <v>0</v>
      </c>
      <c r="AJ17" s="14">
        <v>40</v>
      </c>
      <c r="AK17" s="2">
        <v>40</v>
      </c>
      <c r="AL17" s="2">
        <f t="shared" si="10"/>
        <v>1</v>
      </c>
      <c r="AM17" s="14">
        <v>0</v>
      </c>
      <c r="AN17" s="14">
        <v>0</v>
      </c>
      <c r="AO17" s="1">
        <v>0</v>
      </c>
      <c r="AP17" s="14">
        <v>30</v>
      </c>
      <c r="AQ17" s="14">
        <v>0</v>
      </c>
      <c r="AR17" s="2">
        <f t="shared" si="12"/>
        <v>0</v>
      </c>
      <c r="AS17" s="38">
        <v>25100</v>
      </c>
      <c r="AT17" s="38">
        <v>6325</v>
      </c>
      <c r="AU17" s="2">
        <f t="shared" si="13"/>
        <v>3.9683794466403164</v>
      </c>
      <c r="AV17" s="14">
        <v>30</v>
      </c>
      <c r="AW17" s="2">
        <f t="shared" ref="AW17:AW18" si="35">AU17*30/10</f>
        <v>11.905138339920949</v>
      </c>
      <c r="AX17" s="1">
        <f t="shared" si="25"/>
        <v>0.39683794466403166</v>
      </c>
      <c r="AY17" s="38">
        <v>5900</v>
      </c>
      <c r="AZ17" s="14">
        <v>786</v>
      </c>
      <c r="BA17" s="12">
        <f t="shared" si="29"/>
        <v>7.5063613231552164</v>
      </c>
      <c r="BB17" s="14">
        <v>30</v>
      </c>
      <c r="BC17" s="12">
        <v>30</v>
      </c>
      <c r="BD17" s="12">
        <f t="shared" si="17"/>
        <v>1</v>
      </c>
      <c r="BE17" s="14">
        <v>0</v>
      </c>
      <c r="BF17" s="14">
        <v>30</v>
      </c>
      <c r="BG17" s="2">
        <v>30</v>
      </c>
      <c r="BH17" s="12">
        <f t="shared" si="30"/>
        <v>1</v>
      </c>
      <c r="BI17" s="39">
        <v>57</v>
      </c>
      <c r="BJ17" s="14">
        <v>10</v>
      </c>
      <c r="BK17" s="12">
        <v>10</v>
      </c>
      <c r="BL17" s="12">
        <f t="shared" si="18"/>
        <v>1</v>
      </c>
      <c r="BM17" s="14" t="s">
        <v>80</v>
      </c>
      <c r="BN17" s="14">
        <v>40</v>
      </c>
      <c r="BO17" s="12">
        <v>0</v>
      </c>
      <c r="BP17" s="2">
        <f t="shared" si="19"/>
        <v>0</v>
      </c>
      <c r="BQ17" s="14">
        <v>0</v>
      </c>
      <c r="BR17" s="14">
        <v>20</v>
      </c>
      <c r="BS17" s="12">
        <v>20</v>
      </c>
      <c r="BT17" s="12">
        <f t="shared" si="20"/>
        <v>1</v>
      </c>
      <c r="BU17" s="14">
        <v>0</v>
      </c>
      <c r="BV17" s="6">
        <v>1400</v>
      </c>
      <c r="BW17" s="37">
        <f t="shared" si="21"/>
        <v>0</v>
      </c>
      <c r="BX17" s="36">
        <v>20</v>
      </c>
      <c r="BY17" s="12">
        <v>20</v>
      </c>
      <c r="BZ17" s="2">
        <f t="shared" si="22"/>
        <v>1</v>
      </c>
      <c r="CA17" s="40">
        <f t="shared" si="23"/>
        <v>390</v>
      </c>
      <c r="CB17" s="40">
        <f t="shared" si="23"/>
        <v>296.12874082439299</v>
      </c>
      <c r="CC17" s="1">
        <f t="shared" si="24"/>
        <v>0.75930446365228976</v>
      </c>
      <c r="CF17" s="9"/>
      <c r="CG17" s="41"/>
      <c r="CH17" s="10"/>
      <c r="CI17" s="23"/>
      <c r="DZ17" s="19"/>
      <c r="EA17" s="19"/>
      <c r="EB17" s="19"/>
      <c r="EC17" s="19"/>
    </row>
    <row r="18" spans="1:133" ht="40.5" customHeight="1">
      <c r="A18" s="15" t="s">
        <v>62</v>
      </c>
      <c r="B18" s="15" t="s">
        <v>94</v>
      </c>
      <c r="C18" s="14">
        <v>160</v>
      </c>
      <c r="D18" s="14">
        <v>207</v>
      </c>
      <c r="E18" s="2">
        <f t="shared" si="1"/>
        <v>77.294685990338166</v>
      </c>
      <c r="F18" s="36">
        <v>30</v>
      </c>
      <c r="G18" s="12">
        <v>30</v>
      </c>
      <c r="H18" s="1">
        <f t="shared" si="2"/>
        <v>1</v>
      </c>
      <c r="I18" s="37">
        <v>0</v>
      </c>
      <c r="J18" s="6">
        <v>2592</v>
      </c>
      <c r="K18" s="14">
        <v>0</v>
      </c>
      <c r="L18" s="14">
        <v>30</v>
      </c>
      <c r="M18" s="2">
        <v>30</v>
      </c>
      <c r="N18" s="2">
        <f t="shared" si="3"/>
        <v>1</v>
      </c>
      <c r="O18" s="37">
        <v>0</v>
      </c>
      <c r="P18" s="6">
        <v>2592</v>
      </c>
      <c r="Q18" s="12">
        <f t="shared" si="4"/>
        <v>0</v>
      </c>
      <c r="R18" s="12">
        <v>30</v>
      </c>
      <c r="S18" s="2">
        <v>30</v>
      </c>
      <c r="T18" s="2">
        <f t="shared" si="5"/>
        <v>1</v>
      </c>
      <c r="U18" s="37">
        <v>0</v>
      </c>
      <c r="V18" s="37">
        <v>0</v>
      </c>
      <c r="W18" s="37">
        <v>0</v>
      </c>
      <c r="X18" s="2">
        <v>30</v>
      </c>
      <c r="Y18" s="2">
        <v>30</v>
      </c>
      <c r="Z18" s="2">
        <f t="shared" si="6"/>
        <v>1</v>
      </c>
      <c r="AA18" s="6">
        <v>5</v>
      </c>
      <c r="AB18" s="6">
        <v>2592</v>
      </c>
      <c r="AC18" s="1">
        <f t="shared" si="7"/>
        <v>0.19290123456790123</v>
      </c>
      <c r="AD18" s="14">
        <v>20</v>
      </c>
      <c r="AE18" s="2">
        <v>20</v>
      </c>
      <c r="AF18" s="2">
        <f t="shared" si="8"/>
        <v>1</v>
      </c>
      <c r="AG18" s="6">
        <v>0</v>
      </c>
      <c r="AH18" s="6">
        <v>2106</v>
      </c>
      <c r="AI18" s="1">
        <f t="shared" si="9"/>
        <v>0</v>
      </c>
      <c r="AJ18" s="14">
        <v>40</v>
      </c>
      <c r="AK18" s="2">
        <v>40</v>
      </c>
      <c r="AL18" s="2">
        <f t="shared" si="10"/>
        <v>1</v>
      </c>
      <c r="AM18" s="6">
        <v>242</v>
      </c>
      <c r="AN18" s="6">
        <v>242</v>
      </c>
      <c r="AO18" s="1">
        <f t="shared" si="11"/>
        <v>100</v>
      </c>
      <c r="AP18" s="14">
        <v>30</v>
      </c>
      <c r="AQ18" s="14">
        <v>30</v>
      </c>
      <c r="AR18" s="2">
        <f t="shared" si="12"/>
        <v>1</v>
      </c>
      <c r="AS18" s="38">
        <v>28400</v>
      </c>
      <c r="AT18" s="38">
        <v>13092</v>
      </c>
      <c r="AU18" s="2">
        <f t="shared" si="13"/>
        <v>2.1692636724717387</v>
      </c>
      <c r="AV18" s="14">
        <v>30</v>
      </c>
      <c r="AW18" s="2">
        <f t="shared" si="35"/>
        <v>6.5077910174152169</v>
      </c>
      <c r="AX18" s="1">
        <f t="shared" si="25"/>
        <v>0.2169263672471739</v>
      </c>
      <c r="AY18" s="38">
        <v>5500</v>
      </c>
      <c r="AZ18" s="38">
        <v>2517</v>
      </c>
      <c r="BA18" s="2">
        <f t="shared" si="29"/>
        <v>2.185141040921732</v>
      </c>
      <c r="BB18" s="14">
        <v>30</v>
      </c>
      <c r="BC18" s="2">
        <f>BA18*30/8</f>
        <v>8.1942789034564942</v>
      </c>
      <c r="BD18" s="1">
        <f>BC18/BB18</f>
        <v>0.2731426301152165</v>
      </c>
      <c r="BE18" s="14">
        <v>0</v>
      </c>
      <c r="BF18" s="14">
        <v>30</v>
      </c>
      <c r="BG18" s="2">
        <v>30</v>
      </c>
      <c r="BH18" s="12">
        <f t="shared" si="30"/>
        <v>1</v>
      </c>
      <c r="BI18" s="39">
        <v>50</v>
      </c>
      <c r="BJ18" s="14">
        <v>10</v>
      </c>
      <c r="BK18" s="12">
        <v>10</v>
      </c>
      <c r="BL18" s="12">
        <f t="shared" ref="BL18" si="36">BK18/BJ18</f>
        <v>1</v>
      </c>
      <c r="BM18" s="14" t="s">
        <v>80</v>
      </c>
      <c r="BN18" s="14">
        <v>40</v>
      </c>
      <c r="BO18" s="12">
        <v>0</v>
      </c>
      <c r="BP18" s="2">
        <f t="shared" si="19"/>
        <v>0</v>
      </c>
      <c r="BQ18" s="14">
        <v>0</v>
      </c>
      <c r="BR18" s="14">
        <v>20</v>
      </c>
      <c r="BS18" s="12">
        <v>20</v>
      </c>
      <c r="BT18" s="12">
        <f t="shared" si="20"/>
        <v>1</v>
      </c>
      <c r="BU18" s="14">
        <v>0</v>
      </c>
      <c r="BV18" s="6">
        <v>2592</v>
      </c>
      <c r="BW18" s="37">
        <f t="shared" si="21"/>
        <v>0</v>
      </c>
      <c r="BX18" s="36">
        <v>20</v>
      </c>
      <c r="BY18" s="12">
        <v>20</v>
      </c>
      <c r="BZ18" s="2">
        <f t="shared" si="22"/>
        <v>1</v>
      </c>
      <c r="CA18" s="40">
        <f t="shared" si="23"/>
        <v>390</v>
      </c>
      <c r="CB18" s="40">
        <f t="shared" si="23"/>
        <v>304.70206992087174</v>
      </c>
      <c r="CC18" s="1">
        <f t="shared" si="24"/>
        <v>0.78128735877146605</v>
      </c>
      <c r="CD18" s="18"/>
      <c r="CE18" s="18"/>
      <c r="CF18" s="42"/>
      <c r="CG18" s="41"/>
      <c r="CH18" s="10"/>
      <c r="CI18" s="23"/>
      <c r="DZ18" s="19"/>
      <c r="EA18" s="19"/>
      <c r="EB18" s="19"/>
      <c r="EC18" s="19"/>
    </row>
    <row r="19" spans="1:133" ht="40.5" customHeight="1">
      <c r="A19" s="15" t="s">
        <v>63</v>
      </c>
      <c r="B19" s="15" t="s">
        <v>90</v>
      </c>
      <c r="C19" s="14">
        <v>127</v>
      </c>
      <c r="D19" s="14">
        <v>282</v>
      </c>
      <c r="E19" s="2">
        <f t="shared" si="1"/>
        <v>45.035460992907801</v>
      </c>
      <c r="F19" s="36">
        <v>30</v>
      </c>
      <c r="G19" s="2">
        <f>E19*30/70</f>
        <v>19.300911854103344</v>
      </c>
      <c r="H19" s="1">
        <f t="shared" si="2"/>
        <v>0.64336372847011147</v>
      </c>
      <c r="I19" s="37">
        <v>0</v>
      </c>
      <c r="J19" s="6">
        <v>3633</v>
      </c>
      <c r="K19" s="14">
        <v>0</v>
      </c>
      <c r="L19" s="14">
        <v>30</v>
      </c>
      <c r="M19" s="2">
        <v>30</v>
      </c>
      <c r="N19" s="2">
        <f t="shared" si="3"/>
        <v>1</v>
      </c>
      <c r="O19" s="37">
        <v>0</v>
      </c>
      <c r="P19" s="6">
        <v>3633</v>
      </c>
      <c r="Q19" s="12">
        <f t="shared" si="4"/>
        <v>0</v>
      </c>
      <c r="R19" s="12">
        <v>30</v>
      </c>
      <c r="S19" s="2">
        <v>30</v>
      </c>
      <c r="T19" s="2">
        <f t="shared" si="5"/>
        <v>1</v>
      </c>
      <c r="U19" s="37">
        <v>0</v>
      </c>
      <c r="V19" s="37">
        <v>0</v>
      </c>
      <c r="W19" s="37">
        <v>0</v>
      </c>
      <c r="X19" s="2">
        <v>30</v>
      </c>
      <c r="Y19" s="2">
        <v>30</v>
      </c>
      <c r="Z19" s="2">
        <f t="shared" si="6"/>
        <v>1</v>
      </c>
      <c r="AA19" s="6">
        <v>4</v>
      </c>
      <c r="AB19" s="6">
        <v>3633</v>
      </c>
      <c r="AC19" s="1">
        <f t="shared" si="7"/>
        <v>0.11010184420589045</v>
      </c>
      <c r="AD19" s="14">
        <v>20</v>
      </c>
      <c r="AE19" s="2">
        <v>20</v>
      </c>
      <c r="AF19" s="2">
        <f t="shared" si="8"/>
        <v>1</v>
      </c>
      <c r="AG19" s="6">
        <v>0</v>
      </c>
      <c r="AH19" s="6">
        <v>613</v>
      </c>
      <c r="AI19" s="1">
        <f t="shared" si="9"/>
        <v>0</v>
      </c>
      <c r="AJ19" s="14">
        <v>40</v>
      </c>
      <c r="AK19" s="2">
        <v>40</v>
      </c>
      <c r="AL19" s="2">
        <f t="shared" si="10"/>
        <v>1</v>
      </c>
      <c r="AM19" s="14">
        <v>0</v>
      </c>
      <c r="AN19" s="14">
        <v>0</v>
      </c>
      <c r="AO19" s="1">
        <v>0</v>
      </c>
      <c r="AP19" s="14">
        <v>30</v>
      </c>
      <c r="AQ19" s="14">
        <v>0</v>
      </c>
      <c r="AR19" s="2">
        <f t="shared" si="12"/>
        <v>0</v>
      </c>
      <c r="AS19" s="38">
        <v>212100</v>
      </c>
      <c r="AT19" s="38">
        <v>13135</v>
      </c>
      <c r="AU19" s="2">
        <f t="shared" si="13"/>
        <v>16.147696992767415</v>
      </c>
      <c r="AV19" s="14">
        <v>30</v>
      </c>
      <c r="AW19" s="2">
        <v>30</v>
      </c>
      <c r="AX19" s="1">
        <f t="shared" si="25"/>
        <v>1</v>
      </c>
      <c r="AY19" s="38">
        <v>42100</v>
      </c>
      <c r="AZ19" s="38">
        <v>2000</v>
      </c>
      <c r="BA19" s="2">
        <f t="shared" si="29"/>
        <v>21.05</v>
      </c>
      <c r="BB19" s="14">
        <v>30</v>
      </c>
      <c r="BC19" s="12">
        <v>30</v>
      </c>
      <c r="BD19" s="12">
        <f t="shared" si="17"/>
        <v>1</v>
      </c>
      <c r="BE19" s="14">
        <v>0</v>
      </c>
      <c r="BF19" s="14">
        <v>30</v>
      </c>
      <c r="BG19" s="2">
        <v>30</v>
      </c>
      <c r="BH19" s="12">
        <f t="shared" si="30"/>
        <v>1</v>
      </c>
      <c r="BI19" s="39">
        <v>100</v>
      </c>
      <c r="BJ19" s="14">
        <v>10</v>
      </c>
      <c r="BK19" s="12">
        <v>10</v>
      </c>
      <c r="BL19" s="12">
        <f t="shared" si="18"/>
        <v>1</v>
      </c>
      <c r="BM19" s="14" t="s">
        <v>80</v>
      </c>
      <c r="BN19" s="14">
        <v>40</v>
      </c>
      <c r="BO19" s="12">
        <v>0</v>
      </c>
      <c r="BP19" s="2">
        <f t="shared" si="19"/>
        <v>0</v>
      </c>
      <c r="BQ19" s="14">
        <v>0</v>
      </c>
      <c r="BR19" s="14">
        <v>20</v>
      </c>
      <c r="BS19" s="12">
        <v>20</v>
      </c>
      <c r="BT19" s="12">
        <f t="shared" si="20"/>
        <v>1</v>
      </c>
      <c r="BU19" s="14">
        <v>0</v>
      </c>
      <c r="BV19" s="6">
        <v>3633</v>
      </c>
      <c r="BW19" s="37">
        <f t="shared" si="21"/>
        <v>0</v>
      </c>
      <c r="BX19" s="36">
        <v>20</v>
      </c>
      <c r="BY19" s="12">
        <v>20</v>
      </c>
      <c r="BZ19" s="2">
        <f t="shared" si="22"/>
        <v>1</v>
      </c>
      <c r="CA19" s="40">
        <f t="shared" si="23"/>
        <v>390</v>
      </c>
      <c r="CB19" s="40">
        <f t="shared" si="23"/>
        <v>309.30091185410333</v>
      </c>
      <c r="CC19" s="1">
        <f t="shared" si="24"/>
        <v>0.79307926116436755</v>
      </c>
      <c r="CF19" s="9"/>
      <c r="CG19" s="41"/>
      <c r="CH19" s="10"/>
      <c r="CI19" s="23"/>
      <c r="DZ19" s="19"/>
      <c r="EA19" s="19"/>
      <c r="EB19" s="19"/>
      <c r="EC19" s="19"/>
    </row>
    <row r="20" spans="1:133" ht="40.5" customHeight="1">
      <c r="A20" s="15" t="s">
        <v>64</v>
      </c>
      <c r="B20" s="15" t="s">
        <v>91</v>
      </c>
      <c r="C20" s="14">
        <v>72</v>
      </c>
      <c r="D20" s="14">
        <v>110</v>
      </c>
      <c r="E20" s="2">
        <f t="shared" si="1"/>
        <v>65.454545454545453</v>
      </c>
      <c r="F20" s="36">
        <v>30</v>
      </c>
      <c r="G20" s="2">
        <f>E20*30/70</f>
        <v>28.051948051948049</v>
      </c>
      <c r="H20" s="1">
        <f t="shared" si="2"/>
        <v>0.93506493506493493</v>
      </c>
      <c r="I20" s="37">
        <v>0</v>
      </c>
      <c r="J20" s="6">
        <v>2601</v>
      </c>
      <c r="K20" s="14">
        <v>0</v>
      </c>
      <c r="L20" s="14">
        <v>30</v>
      </c>
      <c r="M20" s="2">
        <v>30</v>
      </c>
      <c r="N20" s="2">
        <f t="shared" si="3"/>
        <v>1</v>
      </c>
      <c r="O20" s="37">
        <v>0</v>
      </c>
      <c r="P20" s="6">
        <v>2601</v>
      </c>
      <c r="Q20" s="12">
        <f t="shared" ref="Q20" si="37">O20/P20*100</f>
        <v>0</v>
      </c>
      <c r="R20" s="12">
        <v>30</v>
      </c>
      <c r="S20" s="2">
        <v>30</v>
      </c>
      <c r="T20" s="2">
        <f t="shared" si="5"/>
        <v>1</v>
      </c>
      <c r="U20" s="37">
        <v>0</v>
      </c>
      <c r="V20" s="37">
        <v>0</v>
      </c>
      <c r="W20" s="37">
        <v>0</v>
      </c>
      <c r="X20" s="2">
        <v>30</v>
      </c>
      <c r="Y20" s="2">
        <v>30</v>
      </c>
      <c r="Z20" s="2">
        <f t="shared" si="6"/>
        <v>1</v>
      </c>
      <c r="AA20" s="6">
        <v>0</v>
      </c>
      <c r="AB20" s="6">
        <v>2601</v>
      </c>
      <c r="AC20" s="1">
        <f t="shared" si="7"/>
        <v>0</v>
      </c>
      <c r="AD20" s="14">
        <v>20</v>
      </c>
      <c r="AE20" s="2">
        <v>20</v>
      </c>
      <c r="AF20" s="2">
        <f t="shared" si="8"/>
        <v>1</v>
      </c>
      <c r="AG20" s="6">
        <v>0</v>
      </c>
      <c r="AH20" s="6">
        <v>1517</v>
      </c>
      <c r="AI20" s="1">
        <f>AG20/AH20*100</f>
        <v>0</v>
      </c>
      <c r="AJ20" s="14">
        <v>40</v>
      </c>
      <c r="AK20" s="2">
        <v>40</v>
      </c>
      <c r="AL20" s="2">
        <f t="shared" si="10"/>
        <v>1</v>
      </c>
      <c r="AM20" s="6">
        <v>912</v>
      </c>
      <c r="AN20" s="6">
        <v>912</v>
      </c>
      <c r="AO20" s="1">
        <f t="shared" si="11"/>
        <v>100</v>
      </c>
      <c r="AP20" s="14">
        <v>30</v>
      </c>
      <c r="AQ20" s="14">
        <v>30</v>
      </c>
      <c r="AR20" s="2">
        <f t="shared" si="12"/>
        <v>1</v>
      </c>
      <c r="AS20" s="38">
        <v>67000</v>
      </c>
      <c r="AT20" s="38">
        <v>4928</v>
      </c>
      <c r="AU20" s="2">
        <f t="shared" si="13"/>
        <v>13.595779220779221</v>
      </c>
      <c r="AV20" s="14">
        <v>30</v>
      </c>
      <c r="AW20" s="2">
        <v>30</v>
      </c>
      <c r="AX20" s="1">
        <f t="shared" si="25"/>
        <v>1</v>
      </c>
      <c r="AY20" s="38">
        <v>21800</v>
      </c>
      <c r="AZ20" s="38">
        <v>2108</v>
      </c>
      <c r="BA20" s="2">
        <f t="shared" si="29"/>
        <v>10.341555977229602</v>
      </c>
      <c r="BB20" s="14">
        <v>30</v>
      </c>
      <c r="BC20" s="12">
        <v>30</v>
      </c>
      <c r="BD20" s="12">
        <f t="shared" si="17"/>
        <v>1</v>
      </c>
      <c r="BE20" s="14">
        <v>0</v>
      </c>
      <c r="BF20" s="14">
        <v>30</v>
      </c>
      <c r="BG20" s="2">
        <v>30</v>
      </c>
      <c r="BH20" s="12">
        <f t="shared" si="30"/>
        <v>1</v>
      </c>
      <c r="BI20" s="39">
        <v>100</v>
      </c>
      <c r="BJ20" s="14">
        <v>10</v>
      </c>
      <c r="BK20" s="12">
        <v>10</v>
      </c>
      <c r="BL20" s="12">
        <f t="shared" si="18"/>
        <v>1</v>
      </c>
      <c r="BM20" s="14" t="s">
        <v>81</v>
      </c>
      <c r="BN20" s="14">
        <v>40</v>
      </c>
      <c r="BO20" s="12">
        <v>20</v>
      </c>
      <c r="BP20" s="2">
        <f>BO20/BN20</f>
        <v>0.5</v>
      </c>
      <c r="BQ20" s="14">
        <v>0</v>
      </c>
      <c r="BR20" s="14">
        <v>20</v>
      </c>
      <c r="BS20" s="12">
        <v>20</v>
      </c>
      <c r="BT20" s="12">
        <f t="shared" si="20"/>
        <v>1</v>
      </c>
      <c r="BU20" s="14">
        <v>0</v>
      </c>
      <c r="BV20" s="6">
        <v>2601</v>
      </c>
      <c r="BW20" s="37">
        <f t="shared" si="21"/>
        <v>0</v>
      </c>
      <c r="BX20" s="36">
        <v>20</v>
      </c>
      <c r="BY20" s="12">
        <v>20</v>
      </c>
      <c r="BZ20" s="2">
        <f t="shared" si="22"/>
        <v>1</v>
      </c>
      <c r="CA20" s="40">
        <f t="shared" si="23"/>
        <v>390</v>
      </c>
      <c r="CB20" s="40">
        <f t="shared" si="23"/>
        <v>368.05194805194805</v>
      </c>
      <c r="CC20" s="1">
        <f t="shared" si="24"/>
        <v>0.94372294372294374</v>
      </c>
      <c r="CD20" s="44"/>
      <c r="CF20" s="11"/>
      <c r="CI20" s="23"/>
      <c r="DZ20" s="19"/>
      <c r="EA20" s="19"/>
      <c r="EB20" s="19"/>
      <c r="EC20" s="19"/>
    </row>
    <row r="21" spans="1:133">
      <c r="A21" s="13" t="s">
        <v>65</v>
      </c>
      <c r="B21" s="13" t="s">
        <v>66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3"/>
      <c r="AB21" s="13"/>
      <c r="AD21" s="13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G21" s="19"/>
      <c r="BH21" s="19"/>
      <c r="BI21" s="45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46"/>
      <c r="BV21" s="46"/>
      <c r="BW21" s="19"/>
      <c r="BX21" s="19"/>
      <c r="BY21" s="19"/>
      <c r="BZ21" s="19"/>
      <c r="CA21" s="19"/>
      <c r="CC21" s="18"/>
      <c r="CD21" s="18"/>
    </row>
    <row r="22" spans="1:133">
      <c r="A22" s="19"/>
      <c r="B22" s="13" t="s">
        <v>67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D22" s="13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G22" s="19"/>
      <c r="BH22" s="19"/>
      <c r="BI22" s="45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46"/>
      <c r="BV22" s="46"/>
      <c r="BW22" s="19"/>
      <c r="BX22" s="19"/>
      <c r="BY22" s="19"/>
      <c r="BZ22" s="19"/>
      <c r="CA22" s="19"/>
      <c r="CC22" s="18"/>
      <c r="CD22" s="18"/>
    </row>
    <row r="23" spans="1:133">
      <c r="A23" s="19"/>
      <c r="B23" s="13" t="s">
        <v>68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D23" s="13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G23" s="19"/>
      <c r="BH23" s="19"/>
      <c r="BI23" s="45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46"/>
      <c r="BV23" s="46"/>
      <c r="BW23" s="19"/>
      <c r="BX23" s="19"/>
      <c r="BY23" s="19"/>
      <c r="BZ23" s="19"/>
      <c r="CA23" s="19"/>
      <c r="CC23" s="18"/>
      <c r="CD23" s="18"/>
    </row>
    <row r="24" spans="1:133">
      <c r="A24" s="19"/>
      <c r="B24" s="13" t="s">
        <v>69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D24" s="13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G24" s="19"/>
      <c r="BH24" s="19"/>
      <c r="BI24" s="45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46"/>
      <c r="BV24" s="46"/>
      <c r="BW24" s="19"/>
      <c r="BX24" s="19"/>
      <c r="BY24" s="19"/>
      <c r="BZ24" s="19"/>
      <c r="CA24" s="19"/>
    </row>
    <row r="25" spans="1:133">
      <c r="A25" s="19"/>
      <c r="B25" s="13" t="s">
        <v>70</v>
      </c>
      <c r="G25" s="19"/>
      <c r="H25" s="19"/>
      <c r="AA25" s="19"/>
      <c r="AB25" s="19"/>
      <c r="AD25" s="13"/>
    </row>
    <row r="26" spans="1:133">
      <c r="A26" s="19"/>
      <c r="B26" s="13" t="s">
        <v>71</v>
      </c>
      <c r="G26" s="19"/>
      <c r="H26" s="19"/>
      <c r="AA26" s="19"/>
      <c r="AB26" s="19"/>
      <c r="AD26" s="13"/>
    </row>
    <row r="27" spans="1:133" ht="40.5" customHeight="1"/>
    <row r="28" spans="1:133" ht="40.5" customHeight="1"/>
    <row r="29" spans="1:133" ht="40.5" customHeight="1"/>
    <row r="30" spans="1:133" ht="40.5" customHeight="1"/>
    <row r="31" spans="1:133" ht="40.5" customHeight="1"/>
    <row r="32" spans="1:133" ht="40.5" customHeight="1"/>
    <row r="33" ht="40.5" customHeight="1"/>
    <row r="34" ht="40.5" customHeight="1"/>
    <row r="35" ht="40.5" customHeight="1"/>
    <row r="36" ht="40.5" customHeight="1"/>
    <row r="37" ht="40.5" customHeight="1"/>
    <row r="38" ht="40.5" customHeight="1"/>
    <row r="39" ht="40.5" customHeight="1"/>
    <row r="40" ht="40.5" customHeight="1"/>
    <row r="41" ht="40.5" customHeight="1"/>
    <row r="42" ht="40.5" customHeight="1"/>
    <row r="43" ht="40.5" customHeight="1"/>
    <row r="44" ht="40.5" customHeight="1"/>
    <row r="45" ht="40.5" customHeight="1"/>
    <row r="46" ht="40.5" customHeight="1"/>
    <row r="47" ht="40.5" customHeight="1"/>
    <row r="48" ht="40.5" customHeight="1"/>
    <row r="49" ht="40.5" customHeight="1"/>
    <row r="50" ht="40.5" customHeight="1"/>
    <row r="51" ht="40.5" customHeight="1"/>
    <row r="52" ht="40.5" customHeight="1"/>
    <row r="53" ht="40.5" customHeight="1"/>
    <row r="54" ht="40.5" customHeight="1"/>
    <row r="55" ht="40.5" customHeight="1"/>
    <row r="56" ht="40.5" customHeight="1"/>
    <row r="57" ht="40.5" customHeight="1"/>
    <row r="58" ht="40.5" customHeight="1"/>
    <row r="59" ht="40.5" customHeight="1"/>
    <row r="60" ht="40.5" customHeight="1"/>
    <row r="61" ht="40.5" customHeight="1"/>
    <row r="62" ht="40.5" customHeight="1"/>
    <row r="63" ht="40.5" customHeight="1"/>
    <row r="64" ht="40.5" customHeight="1"/>
    <row r="65" ht="40.5" customHeight="1"/>
    <row r="66" ht="40.5" customHeight="1"/>
    <row r="67" ht="40.5" customHeight="1"/>
    <row r="68" ht="40.5" customHeight="1"/>
    <row r="69" ht="40.5" customHeight="1"/>
    <row r="70" ht="40.5" customHeight="1"/>
    <row r="71" ht="40.5" customHeight="1"/>
    <row r="72" ht="40.5" customHeight="1"/>
    <row r="73" ht="40.5" customHeight="1"/>
    <row r="74" ht="40.5" customHeight="1"/>
    <row r="75" ht="40.5" customHeight="1"/>
    <row r="76" ht="40.5" customHeight="1"/>
    <row r="77" ht="40.5" customHeight="1"/>
    <row r="78" ht="40.5" customHeight="1"/>
    <row r="79" ht="40.5" customHeight="1"/>
    <row r="80" ht="40.5" customHeight="1"/>
    <row r="81" ht="40.5" customHeight="1"/>
    <row r="82" ht="40.5" customHeight="1"/>
    <row r="83" ht="40.5" customHeight="1"/>
    <row r="84" ht="40.5" customHeight="1"/>
    <row r="85" ht="40.5" customHeight="1"/>
    <row r="86" ht="40.5" customHeight="1"/>
    <row r="87" ht="40.5" customHeight="1"/>
    <row r="88" ht="40.5" customHeight="1"/>
    <row r="89" ht="40.5" customHeight="1"/>
    <row r="90" ht="40.5" customHeight="1"/>
    <row r="91" ht="40.5" customHeight="1"/>
    <row r="92" ht="40.5" customHeight="1"/>
    <row r="93" ht="40.5" customHeight="1"/>
    <row r="94" ht="40.5" customHeight="1"/>
    <row r="95" ht="40.5" customHeight="1"/>
    <row r="96" ht="40.5" customHeight="1"/>
    <row r="97" ht="40.5" customHeight="1"/>
    <row r="98" ht="40.5" customHeight="1"/>
    <row r="99" ht="40.5" customHeight="1"/>
    <row r="100" ht="40.5" customHeight="1"/>
    <row r="101" ht="40.5" customHeight="1"/>
    <row r="102" ht="40.5" customHeight="1"/>
    <row r="103" ht="40.5" customHeight="1"/>
    <row r="104" ht="40.5" customHeight="1"/>
    <row r="105" ht="40.5" customHeight="1"/>
    <row r="106" ht="40.5" customHeight="1"/>
    <row r="107" ht="40.5" customHeight="1"/>
    <row r="108" ht="40.5" customHeight="1"/>
    <row r="109" ht="40.5" customHeight="1"/>
    <row r="110" ht="40.5" customHeight="1"/>
    <row r="111" ht="40.5" customHeight="1"/>
    <row r="112" ht="40.5" customHeight="1"/>
    <row r="113" ht="40.5" customHeight="1"/>
    <row r="114" ht="40.5" customHeight="1"/>
    <row r="115" ht="40.5" customHeight="1"/>
    <row r="116" ht="40.5" customHeight="1"/>
    <row r="117" ht="40.5" customHeight="1"/>
    <row r="118" ht="40.5" customHeight="1"/>
    <row r="119" ht="40.5" customHeight="1"/>
    <row r="120" ht="40.5" customHeight="1"/>
    <row r="121" ht="40.5" customHeight="1"/>
    <row r="122" ht="40.5" customHeight="1"/>
    <row r="123" ht="40.5" customHeight="1"/>
    <row r="124" ht="40.5" customHeight="1"/>
    <row r="125" ht="40.5" customHeight="1"/>
    <row r="126" ht="40.5" customHeight="1"/>
    <row r="127" ht="40.5" customHeight="1"/>
    <row r="128" ht="40.5" customHeight="1"/>
    <row r="129" ht="40.5" customHeight="1"/>
    <row r="130" ht="40.5" customHeight="1"/>
    <row r="131" ht="40.5" customHeight="1"/>
    <row r="132" ht="40.5" customHeight="1"/>
    <row r="133" ht="40.5" customHeight="1"/>
    <row r="134" ht="40.5" customHeight="1"/>
    <row r="135" ht="40.5" customHeight="1"/>
    <row r="136" ht="40.5" customHeight="1"/>
    <row r="137" ht="40.5" customHeight="1"/>
    <row r="138" ht="40.5" customHeight="1"/>
    <row r="139" ht="40.5" customHeight="1"/>
    <row r="140" ht="40.5" customHeight="1"/>
    <row r="141" ht="40.5" customHeight="1"/>
    <row r="142" ht="40.5" customHeight="1"/>
    <row r="143" ht="40.5" customHeight="1"/>
    <row r="144" ht="40.5" customHeight="1"/>
    <row r="145" ht="40.5" customHeight="1"/>
    <row r="146" ht="40.5" customHeight="1"/>
    <row r="147" ht="40.5" customHeight="1"/>
    <row r="148" ht="40.5" customHeight="1"/>
    <row r="149" ht="40.5" customHeight="1"/>
    <row r="150" ht="40.5" customHeight="1"/>
    <row r="151" ht="40.5" customHeight="1"/>
    <row r="152" ht="40.5" customHeight="1"/>
    <row r="153" ht="40.5" customHeight="1"/>
    <row r="154" ht="40.5" customHeight="1"/>
    <row r="155" ht="40.5" customHeight="1"/>
    <row r="156" ht="40.5" customHeight="1"/>
    <row r="157" ht="40.5" customHeight="1"/>
    <row r="158" ht="40.5" customHeight="1"/>
    <row r="159" ht="40.5" customHeight="1"/>
    <row r="160" ht="40.5" customHeight="1"/>
    <row r="161" ht="40.5" customHeight="1"/>
    <row r="162" ht="40.5" customHeight="1"/>
    <row r="163" ht="40.5" customHeight="1"/>
    <row r="164" ht="40.5" customHeight="1"/>
    <row r="165" ht="40.5" customHeight="1"/>
    <row r="166" ht="40.5" customHeight="1"/>
    <row r="167" ht="40.5" customHeight="1"/>
    <row r="168" ht="40.5" customHeight="1"/>
    <row r="169" ht="40.5" customHeight="1"/>
    <row r="170" ht="40.5" customHeight="1"/>
    <row r="171" ht="40.5" customHeight="1"/>
    <row r="172" ht="40.5" customHeight="1"/>
    <row r="173" ht="40.5" customHeight="1"/>
    <row r="174" ht="40.5" customHeight="1"/>
    <row r="175" ht="40.5" customHeight="1"/>
    <row r="176" ht="40.5" customHeight="1"/>
    <row r="177" ht="40.5" customHeight="1"/>
    <row r="178" ht="40.5" customHeight="1"/>
    <row r="179" ht="40.5" customHeight="1"/>
    <row r="180" ht="40.5" customHeight="1"/>
    <row r="181" ht="40.5" customHeight="1"/>
    <row r="182" ht="40.5" customHeight="1"/>
    <row r="183" ht="40.5" customHeight="1"/>
    <row r="184" ht="40.5" customHeight="1"/>
    <row r="185" ht="40.5" customHeight="1"/>
    <row r="186" ht="40.5" customHeight="1"/>
    <row r="187" ht="40.5" customHeight="1"/>
    <row r="188" ht="40.5" customHeight="1"/>
    <row r="189" ht="40.5" customHeight="1"/>
    <row r="190" ht="40.5" customHeight="1"/>
    <row r="191" ht="40.5" customHeight="1"/>
    <row r="192" ht="40.5" customHeight="1"/>
    <row r="193" ht="40.5" customHeight="1"/>
    <row r="194" ht="40.5" customHeight="1"/>
    <row r="195" ht="40.5" customHeight="1"/>
    <row r="196" ht="40.5" customHeight="1"/>
    <row r="197" ht="40.5" customHeight="1"/>
    <row r="198" ht="40.5" customHeight="1"/>
    <row r="199" ht="40.5" customHeight="1"/>
    <row r="200" ht="40.5" customHeight="1"/>
    <row r="201" ht="40.5" customHeight="1"/>
    <row r="202" ht="40.5" customHeight="1"/>
    <row r="203" ht="40.5" customHeight="1"/>
    <row r="204" ht="40.5" customHeight="1"/>
    <row r="205" ht="40.5" customHeight="1"/>
    <row r="206" ht="40.5" customHeight="1"/>
    <row r="207" ht="40.5" customHeight="1"/>
    <row r="208" ht="40.5" customHeight="1"/>
    <row r="209" ht="40.5" customHeight="1"/>
    <row r="210" ht="40.5" customHeight="1"/>
    <row r="211" ht="40.5" customHeight="1"/>
    <row r="212" ht="40.5" customHeight="1"/>
    <row r="213" ht="40.5" customHeight="1"/>
    <row r="214" ht="40.5" customHeight="1"/>
  </sheetData>
  <mergeCells count="32">
    <mergeCell ref="A3:A4"/>
    <mergeCell ref="B3:B4"/>
    <mergeCell ref="AU3:AU4"/>
    <mergeCell ref="BA3:BA4"/>
    <mergeCell ref="BW3:BW4"/>
    <mergeCell ref="U1:AR1"/>
    <mergeCell ref="AS1:BD1"/>
    <mergeCell ref="AC3:AC4"/>
    <mergeCell ref="AI3:AI4"/>
    <mergeCell ref="AO3:AO4"/>
    <mergeCell ref="BI2:BL2"/>
    <mergeCell ref="BM2:BP2"/>
    <mergeCell ref="BQ2:BT2"/>
    <mergeCell ref="BU2:BZ2"/>
    <mergeCell ref="U2:Z2"/>
    <mergeCell ref="AG2:AL2"/>
    <mergeCell ref="E3:E4"/>
    <mergeCell ref="K3:K4"/>
    <mergeCell ref="Q3:Q4"/>
    <mergeCell ref="W3:W4"/>
    <mergeCell ref="AM2:AR2"/>
    <mergeCell ref="C1:T1"/>
    <mergeCell ref="BE1:CC1"/>
    <mergeCell ref="CA2:CC2"/>
    <mergeCell ref="AS2:AX2"/>
    <mergeCell ref="AY2:BD2"/>
    <mergeCell ref="BE2:BH2"/>
    <mergeCell ref="A2:B2"/>
    <mergeCell ref="C2:H2"/>
    <mergeCell ref="I2:N2"/>
    <mergeCell ref="O2:T2"/>
    <mergeCell ref="AA2:AF2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44" orientation="landscape" r:id="rId1"/>
  <headerFooter>
    <oddHeader>&amp;R&amp;"Times New Roman,обычный"&amp;12Приложение №1</oddHeader>
  </headerFooter>
  <colBreaks count="2" manualBreakCount="2">
    <brk id="20" max="26" man="1"/>
    <brk id="50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нарко дисп.</vt:lpstr>
      <vt:lpstr>'нарко дисп.'!Заголовки_для_печати</vt:lpstr>
      <vt:lpstr>'нарко дисп.'!Область_печати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niyetzhanova_g</dc:creator>
  <cp:lastModifiedBy>niyetzhanova_g</cp:lastModifiedBy>
  <cp:lastPrinted>2017-02-28T06:43:16Z</cp:lastPrinted>
  <dcterms:created xsi:type="dcterms:W3CDTF">2016-04-29T06:17:29Z</dcterms:created>
  <dcterms:modified xsi:type="dcterms:W3CDTF">2017-02-28T06:48:45Z</dcterms:modified>
</cp:coreProperties>
</file>